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3CEC757D-C1CA-4917-A21F-A86D2CB3F72F}" xr6:coauthVersionLast="47" xr6:coauthVersionMax="47" xr10:uidLastSave="{00000000-0000-0000-0000-000000000000}"/>
  <bookViews>
    <workbookView xWindow="375" yWindow="1260" windowWidth="17520" windowHeight="9600" xr2:uid="{00000000-000D-0000-FFFF-FFFF00000000}"/>
  </bookViews>
  <sheets>
    <sheet name="Sheet1" sheetId="1" r:id="rId1"/>
    <sheet name="Peak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8" i="1" l="1"/>
  <c r="O41" i="1" l="1"/>
  <c r="H38" i="1" l="1"/>
  <c r="I38" i="1"/>
  <c r="I34" i="1" l="1"/>
  <c r="H34" i="1"/>
  <c r="C22" i="1"/>
  <c r="B22" i="1"/>
  <c r="I15" i="1"/>
  <c r="H15" i="1"/>
  <c r="C31" i="1"/>
  <c r="B31" i="1"/>
  <c r="I27" i="1"/>
  <c r="H27" i="1"/>
  <c r="C21" i="1"/>
  <c r="B21" i="1"/>
  <c r="I20" i="1"/>
  <c r="H20" i="1"/>
  <c r="C6" i="1"/>
  <c r="B6" i="1"/>
  <c r="I7" i="1"/>
  <c r="H7" i="1"/>
  <c r="C10" i="1"/>
  <c r="B10" i="1"/>
  <c r="I13" i="1"/>
  <c r="H13" i="1"/>
  <c r="C28" i="1"/>
  <c r="B28" i="1"/>
  <c r="I37" i="1"/>
  <c r="H37" i="1"/>
  <c r="C27" i="1"/>
  <c r="B27" i="1"/>
  <c r="I22" i="1"/>
  <c r="H22" i="1"/>
  <c r="C12" i="1"/>
  <c r="B12" i="1"/>
  <c r="I11" i="1"/>
  <c r="H11" i="1"/>
  <c r="C19" i="1"/>
  <c r="B19" i="1"/>
  <c r="I31" i="1"/>
  <c r="H31" i="1"/>
  <c r="C25" i="1"/>
  <c r="B25" i="1"/>
  <c r="I32" i="1"/>
  <c r="H32" i="1"/>
  <c r="C32" i="1"/>
  <c r="B32" i="1"/>
  <c r="I29" i="1"/>
  <c r="H29" i="1"/>
  <c r="C23" i="1"/>
  <c r="B23" i="1"/>
  <c r="I35" i="1"/>
  <c r="H35" i="1"/>
  <c r="C29" i="1"/>
  <c r="B29" i="1"/>
  <c r="I28" i="1"/>
  <c r="H28" i="1"/>
  <c r="C35" i="1"/>
  <c r="B35" i="1"/>
  <c r="I12" i="1"/>
  <c r="H12" i="1"/>
  <c r="C8" i="1"/>
  <c r="B8" i="1"/>
  <c r="I36" i="1"/>
  <c r="H36" i="1"/>
  <c r="C26" i="1"/>
  <c r="B26" i="1"/>
  <c r="I6" i="1"/>
  <c r="H6" i="1"/>
  <c r="C7" i="1"/>
  <c r="B7" i="1"/>
  <c r="I19" i="1"/>
  <c r="H19" i="1"/>
  <c r="C18" i="1"/>
  <c r="B18" i="1"/>
  <c r="I18" i="1"/>
  <c r="H18" i="1"/>
  <c r="C9" i="1"/>
  <c r="B9" i="1"/>
  <c r="I9" i="1"/>
  <c r="H9" i="1"/>
  <c r="C34" i="1"/>
  <c r="B34" i="1"/>
  <c r="I25" i="1"/>
  <c r="H25" i="1"/>
  <c r="C11" i="1"/>
  <c r="B11" i="1"/>
  <c r="I16" i="1"/>
  <c r="H16" i="1"/>
  <c r="C14" i="1"/>
  <c r="B14" i="1"/>
  <c r="I5" i="1"/>
  <c r="H5" i="1"/>
  <c r="C5" i="1"/>
  <c r="B5" i="1"/>
  <c r="I24" i="1"/>
  <c r="H24" i="1"/>
  <c r="C37" i="1"/>
  <c r="B37" i="1"/>
  <c r="I8" i="1"/>
  <c r="H8" i="1"/>
  <c r="C33" i="1"/>
  <c r="B33" i="1"/>
  <c r="I14" i="1"/>
  <c r="H14" i="1"/>
  <c r="C24" i="1"/>
  <c r="B24" i="1"/>
  <c r="I17" i="1"/>
  <c r="H17" i="1"/>
  <c r="C36" i="1"/>
  <c r="B36" i="1"/>
  <c r="I23" i="1"/>
  <c r="H23" i="1"/>
  <c r="C20" i="1"/>
  <c r="B20" i="1"/>
  <c r="I10" i="1"/>
  <c r="H10" i="1"/>
  <c r="C30" i="1"/>
  <c r="B30" i="1"/>
  <c r="I26" i="1"/>
  <c r="H26" i="1"/>
  <c r="C17" i="1"/>
  <c r="B17" i="1"/>
  <c r="I21" i="1"/>
  <c r="H21" i="1"/>
  <c r="C16" i="1"/>
  <c r="B16" i="1"/>
  <c r="I33" i="1"/>
  <c r="H33" i="1"/>
  <c r="C13" i="1"/>
  <c r="B13" i="1"/>
  <c r="I30" i="1"/>
  <c r="H30" i="1"/>
  <c r="C15" i="1"/>
  <c r="B15" i="1"/>
  <c r="H46" i="1" l="1"/>
  <c r="H45" i="1"/>
  <c r="I46" i="1"/>
  <c r="I45" i="1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H42" i="1" l="1"/>
  <c r="H43" i="1"/>
  <c r="I42" i="1"/>
  <c r="I43" i="1"/>
</calcChain>
</file>

<file path=xl/sharedStrings.xml><?xml version="1.0" encoding="utf-8"?>
<sst xmlns="http://schemas.openxmlformats.org/spreadsheetml/2006/main" count="89" uniqueCount="88">
  <si>
    <t>(Mix adjusted)</t>
  </si>
  <si>
    <t xml:space="preserve">BARKING AND DAGENHAM                  </t>
  </si>
  <si>
    <t xml:space="preserve">BARNET                                </t>
  </si>
  <si>
    <t xml:space="preserve">BEXLEY                                </t>
  </si>
  <si>
    <t xml:space="preserve">BRENT                                 </t>
  </si>
  <si>
    <t xml:space="preserve">BROMLEY                               </t>
  </si>
  <si>
    <t xml:space="preserve">CAMDEN                                </t>
  </si>
  <si>
    <t xml:space="preserve">CITY OF LONDON                        </t>
  </si>
  <si>
    <t xml:space="preserve">CITY OF WESTMINSTER                   </t>
  </si>
  <si>
    <t xml:space="preserve">CROYDON                               </t>
  </si>
  <si>
    <t xml:space="preserve">EALING                                </t>
  </si>
  <si>
    <t xml:space="preserve">ENFIELD                               </t>
  </si>
  <si>
    <t xml:space="preserve">GREENWICH                             </t>
  </si>
  <si>
    <t xml:space="preserve">HACKNEY                               </t>
  </si>
  <si>
    <t xml:space="preserve">HAMMERSMITH AND FULHAM                </t>
  </si>
  <si>
    <t xml:space="preserve">HARINGEY                              </t>
  </si>
  <si>
    <t xml:space="preserve">HARROW                                </t>
  </si>
  <si>
    <t xml:space="preserve">HAVERING                              </t>
  </si>
  <si>
    <t xml:space="preserve">HILLINGDON                            </t>
  </si>
  <si>
    <t xml:space="preserve">HOUNSLOW                              </t>
  </si>
  <si>
    <t xml:space="preserve">ISLINGTON                             </t>
  </si>
  <si>
    <t xml:space="preserve">KENSINGTON AND CHELSEA                </t>
  </si>
  <si>
    <t xml:space="preserve">KINGSTON UPON THAMES                  </t>
  </si>
  <si>
    <t xml:space="preserve">LAMBETH                               </t>
  </si>
  <si>
    <t xml:space="preserve">LEWISHAM                              </t>
  </si>
  <si>
    <t xml:space="preserve">MERTON                                </t>
  </si>
  <si>
    <t xml:space="preserve">NEWHAM                                </t>
  </si>
  <si>
    <t xml:space="preserve">REDBRIDGE                             </t>
  </si>
  <si>
    <t xml:space="preserve">RICHMOND UPON THAMES                  </t>
  </si>
  <si>
    <t xml:space="preserve">SOUTHWARK                             </t>
  </si>
  <si>
    <t xml:space="preserve">SUTTON                                </t>
  </si>
  <si>
    <t xml:space="preserve">TOWER HAMLETS                         </t>
  </si>
  <si>
    <t xml:space="preserve">WALTHAM FOREST                        </t>
  </si>
  <si>
    <t xml:space="preserve">WANDSWORTH                            </t>
  </si>
  <si>
    <t>LONDON BOROUGH</t>
  </si>
  <si>
    <t>RANK BY PRICE</t>
  </si>
  <si>
    <t>AVERAGE HOUSE PRICES BY LONDON BOROUGH</t>
  </si>
  <si>
    <t>Max</t>
  </si>
  <si>
    <t>Min</t>
  </si>
  <si>
    <t>-ve</t>
  </si>
  <si>
    <t>ALL LONDON</t>
  </si>
  <si>
    <t>Month % Change</t>
  </si>
  <si>
    <t>Annual % Change</t>
  </si>
  <si>
    <t>Peak</t>
  </si>
  <si>
    <t>Peak Price</t>
  </si>
  <si>
    <t>% away from Peak</t>
  </si>
  <si>
    <t>Peak Date</t>
  </si>
  <si>
    <t>PEAK AVERAGE HOUSE PRICES BY LONDON BOROUGH</t>
  </si>
  <si>
    <t>+ve</t>
  </si>
  <si>
    <t>Prior Yr Rank</t>
  </si>
  <si>
    <t>Rank By Price</t>
  </si>
  <si>
    <t>London Borough</t>
  </si>
  <si>
    <t>All London</t>
  </si>
  <si>
    <t xml:space="preserve">Camden                                </t>
  </si>
  <si>
    <t xml:space="preserve">Wandsworth                            </t>
  </si>
  <si>
    <t xml:space="preserve">Islington                             </t>
  </si>
  <si>
    <t xml:space="preserve">Brent                                 </t>
  </si>
  <si>
    <t xml:space="preserve">Barnet                                </t>
  </si>
  <si>
    <t xml:space="preserve">Haringey                              </t>
  </si>
  <si>
    <t xml:space="preserve">Merton                                </t>
  </si>
  <si>
    <t xml:space="preserve">Southwark                             </t>
  </si>
  <si>
    <t xml:space="preserve">Hackney                               </t>
  </si>
  <si>
    <t xml:space="preserve">Ealing                                </t>
  </si>
  <si>
    <t xml:space="preserve">Lambeth                               </t>
  </si>
  <si>
    <t xml:space="preserve">Hounslow                              </t>
  </si>
  <si>
    <t xml:space="preserve">Harrow                                </t>
  </si>
  <si>
    <t xml:space="preserve">Bromley                               </t>
  </si>
  <si>
    <t xml:space="preserve">Tower Hamlets                         </t>
  </si>
  <si>
    <t xml:space="preserve">Enfield                               </t>
  </si>
  <si>
    <t xml:space="preserve">Waltham Forest                        </t>
  </si>
  <si>
    <t xml:space="preserve">Lewisham                              </t>
  </si>
  <si>
    <t xml:space="preserve">Greenwich                             </t>
  </si>
  <si>
    <t xml:space="preserve">Redbridge                             </t>
  </si>
  <si>
    <t xml:space="preserve">Hillingdon                            </t>
  </si>
  <si>
    <t xml:space="preserve">Sutton                                </t>
  </si>
  <si>
    <t xml:space="preserve">Croydon                               </t>
  </si>
  <si>
    <t xml:space="preserve">Havering                              </t>
  </si>
  <si>
    <t xml:space="preserve">Newham                                </t>
  </si>
  <si>
    <t xml:space="preserve">Bexley                                </t>
  </si>
  <si>
    <t xml:space="preserve">Kensington and Chelsea                </t>
  </si>
  <si>
    <t xml:space="preserve">City of Westminster                   </t>
  </si>
  <si>
    <t xml:space="preserve">City of London                        </t>
  </si>
  <si>
    <t xml:space="preserve">Hammersmith and Fulham                </t>
  </si>
  <si>
    <t xml:space="preserve">Richmond upon Thames                  </t>
  </si>
  <si>
    <t xml:space="preserve">Kingston upon Thames                  </t>
  </si>
  <si>
    <t xml:space="preserve">Barking and Dagenham                  </t>
  </si>
  <si>
    <t>diff</t>
  </si>
  <si>
    <t>(From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</si>
</sst>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&quot;£&quot;#,##0"/>
    <numFmt numFmtId="166" formatCode="_-* #,##0_-;\-* #,##0_-;_-* &quot;-&quot;??_-;_-@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Open Sans"/>
      <family val="2"/>
    </font>
    <font>
      <b/>
      <sz val="10"/>
      <color rgb="FFE3008C"/>
      <name val="Open Sans"/>
      <family val="2"/>
    </font>
    <font>
      <sz val="10"/>
      <name val="Open Sans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6EDF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rgb="FFC0C0C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164" fontId="3" fillId="0" borderId="0" xfId="1" applyNumberFormat="1" applyFont="1"/>
    <xf numFmtId="0" fontId="3" fillId="0" borderId="0" xfId="0" quotePrefix="1" applyFont="1"/>
    <xf numFmtId="0" fontId="4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5" xfId="0" applyFont="1" applyFill="1" applyBorder="1"/>
    <xf numFmtId="0" fontId="3" fillId="2" borderId="4" xfId="0" applyFont="1" applyFill="1" applyBorder="1"/>
    <xf numFmtId="3" fontId="3" fillId="2" borderId="0" xfId="0" applyNumberFormat="1" applyFont="1" applyFill="1"/>
    <xf numFmtId="3" fontId="3" fillId="2" borderId="4" xfId="0" applyNumberFormat="1" applyFont="1" applyFill="1" applyBorder="1"/>
    <xf numFmtId="0" fontId="3" fillId="2" borderId="1" xfId="0" applyFont="1" applyFill="1" applyBorder="1"/>
    <xf numFmtId="0" fontId="6" fillId="0" borderId="3" xfId="0" applyFont="1" applyBorder="1" applyAlignment="1">
      <alignment horizontal="center" wrapText="1"/>
    </xf>
    <xf numFmtId="17" fontId="3" fillId="0" borderId="4" xfId="0" applyNumberFormat="1" applyFont="1" applyBorder="1"/>
    <xf numFmtId="17" fontId="3" fillId="2" borderId="4" xfId="0" applyNumberFormat="1" applyFont="1" applyFill="1" applyBorder="1"/>
    <xf numFmtId="9" fontId="3" fillId="0" borderId="4" xfId="1" applyFont="1" applyBorder="1"/>
    <xf numFmtId="9" fontId="3" fillId="2" borderId="4" xfId="1" applyFont="1" applyFill="1" applyBorder="1"/>
    <xf numFmtId="3" fontId="3" fillId="0" borderId="4" xfId="0" applyNumberFormat="1" applyFont="1" applyBorder="1"/>
    <xf numFmtId="17" fontId="6" fillId="0" borderId="3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3" fontId="3" fillId="2" borderId="5" xfId="0" applyNumberFormat="1" applyFont="1" applyFill="1" applyBorder="1"/>
    <xf numFmtId="3" fontId="3" fillId="0" borderId="5" xfId="0" applyNumberFormat="1" applyFont="1" applyBorder="1"/>
    <xf numFmtId="9" fontId="3" fillId="0" borderId="5" xfId="1" applyFont="1" applyBorder="1"/>
    <xf numFmtId="9" fontId="3" fillId="2" borderId="5" xfId="1" applyFont="1" applyFill="1" applyBorder="1"/>
    <xf numFmtId="17" fontId="3" fillId="2" borderId="5" xfId="0" applyNumberFormat="1" applyFont="1" applyFill="1" applyBorder="1"/>
    <xf numFmtId="17" fontId="3" fillId="0" borderId="5" xfId="0" applyNumberFormat="1" applyFont="1" applyBorder="1"/>
    <xf numFmtId="3" fontId="5" fillId="0" borderId="1" xfId="0" applyNumberFormat="1" applyFont="1" applyBorder="1"/>
    <xf numFmtId="17" fontId="5" fillId="0" borderId="3" xfId="0" applyNumberFormat="1" applyFont="1" applyBorder="1"/>
    <xf numFmtId="9" fontId="5" fillId="0" borderId="1" xfId="1" applyFont="1" applyBorder="1"/>
    <xf numFmtId="3" fontId="3" fillId="0" borderId="0" xfId="0" applyNumberFormat="1" applyFont="1"/>
    <xf numFmtId="164" fontId="3" fillId="0" borderId="5" xfId="1" applyNumberFormat="1" applyFont="1" applyBorder="1"/>
    <xf numFmtId="0" fontId="3" fillId="2" borderId="0" xfId="0" applyFont="1" applyFill="1"/>
    <xf numFmtId="0" fontId="8" fillId="0" borderId="0" xfId="0" applyFont="1"/>
    <xf numFmtId="0" fontId="0" fillId="0" borderId="7" xfId="0" applyBorder="1"/>
    <xf numFmtId="0" fontId="3" fillId="3" borderId="0" xfId="0" applyFont="1" applyFill="1"/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" xfId="0" applyFont="1" applyBorder="1"/>
    <xf numFmtId="17" fontId="10" fillId="0" borderId="2" xfId="0" applyNumberFormat="1" applyFont="1" applyBorder="1" applyAlignment="1">
      <alignment horizontal="center"/>
    </xf>
    <xf numFmtId="17" fontId="10" fillId="0" borderId="3" xfId="0" applyNumberFormat="1" applyFont="1" applyBorder="1" applyAlignment="1">
      <alignment horizontal="center"/>
    </xf>
    <xf numFmtId="17" fontId="10" fillId="0" borderId="6" xfId="0" applyNumberFormat="1" applyFont="1" applyBorder="1" applyAlignment="1">
      <alignment horizontal="center" wrapText="1"/>
    </xf>
    <xf numFmtId="17" fontId="10" fillId="0" borderId="1" xfId="0" applyNumberFormat="1" applyFont="1" applyBorder="1" applyAlignment="1">
      <alignment horizontal="center" wrapText="1"/>
    </xf>
    <xf numFmtId="0" fontId="11" fillId="0" borderId="5" xfId="0" applyFont="1" applyBorder="1"/>
    <xf numFmtId="0" fontId="11" fillId="0" borderId="4" xfId="0" applyFont="1" applyBorder="1"/>
    <xf numFmtId="164" fontId="11" fillId="0" borderId="5" xfId="1" applyNumberFormat="1" applyFont="1" applyBorder="1"/>
    <xf numFmtId="165" fontId="11" fillId="0" borderId="0" xfId="0" applyNumberFormat="1" applyFont="1"/>
    <xf numFmtId="165" fontId="11" fillId="0" borderId="4" xfId="0" applyNumberFormat="1" applyFont="1" applyBorder="1"/>
    <xf numFmtId="0" fontId="11" fillId="4" borderId="8" xfId="0" applyFont="1" applyFill="1" applyBorder="1"/>
    <xf numFmtId="0" fontId="11" fillId="4" borderId="4" xfId="0" applyFont="1" applyFill="1" applyBorder="1"/>
    <xf numFmtId="165" fontId="11" fillId="4" borderId="0" xfId="0" applyNumberFormat="1" applyFont="1" applyFill="1"/>
    <xf numFmtId="165" fontId="11" fillId="4" borderId="4" xfId="0" applyNumberFormat="1" applyFont="1" applyFill="1" applyBorder="1"/>
    <xf numFmtId="164" fontId="11" fillId="4" borderId="5" xfId="0" applyNumberFormat="1" applyFont="1" applyFill="1" applyBorder="1"/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65" fontId="0" fillId="0" borderId="0" xfId="0" applyNumberFormat="1"/>
    <xf numFmtId="166" fontId="8" fillId="0" borderId="0" xfId="2" applyNumberFormat="1" applyFont="1"/>
    <xf numFmtId="166" fontId="0" fillId="0" borderId="0" xfId="2" applyNumberFormat="1" applyFont="1"/>
    <xf numFmtId="3" fontId="0" fillId="0" borderId="0" xfId="0" applyNumberFormat="1"/>
    <xf numFmtId="0" fontId="0" fillId="0" borderId="9" xfId="0" applyFill="1" applyBorder="1"/>
    <xf numFmtId="0" fontId="10" fillId="0" borderId="2" xfId="0" applyFont="1" applyFill="1" applyBorder="1"/>
    <xf numFmtId="0" fontId="10" fillId="0" borderId="10" xfId="0" applyFont="1" applyFill="1" applyBorder="1"/>
    <xf numFmtId="165" fontId="10" fillId="0" borderId="11" xfId="0" applyNumberFormat="1" applyFont="1" applyFill="1" applyBorder="1"/>
    <xf numFmtId="165" fontId="10" fillId="0" borderId="12" xfId="0" applyNumberFormat="1" applyFont="1" applyFill="1" applyBorder="1"/>
    <xf numFmtId="164" fontId="10" fillId="0" borderId="13" xfId="0" applyNumberFormat="1" applyFont="1" applyFill="1" applyBorder="1"/>
    <xf numFmtId="164" fontId="10" fillId="0" borderId="14" xfId="0" applyNumberFormat="1" applyFont="1" applyFill="1" applyBorder="1"/>
    <xf numFmtId="0" fontId="11" fillId="0" borderId="15" xfId="0" applyFont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4" borderId="5" xfId="0" applyFont="1" applyFill="1" applyBorder="1"/>
    <xf numFmtId="0" fontId="11" fillId="0" borderId="8" xfId="0" applyFon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0C0C0"/>
      <color rgb="FFD6EDF6"/>
      <color rgb="FFE3008C"/>
      <color rgb="FFBBD8E5"/>
      <color rgb="FFB3DFED"/>
      <color rgb="FF66FFFF"/>
      <color rgb="FFCCFFFF"/>
      <color rgb="FF00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6"/>
  <sheetViews>
    <sheetView showGridLines="0" tabSelected="1" zoomScaleNormal="100" workbookViewId="0"/>
  </sheetViews>
  <sheetFormatPr defaultRowHeight="12.75" x14ac:dyDescent="0.2"/>
  <cols>
    <col min="1" max="1" width="1.5703125" customWidth="1"/>
    <col min="3" max="3" width="9.5703125" customWidth="1"/>
    <col min="4" max="4" width="27.140625" customWidth="1"/>
    <col min="5" max="7" width="11.5703125" bestFit="1" customWidth="1"/>
    <col min="8" max="8" width="11.140625" customWidth="1"/>
    <col min="9" max="9" width="11.28515625" customWidth="1"/>
    <col min="10" max="10" width="2.7109375" customWidth="1"/>
    <col min="12" max="12" width="11.28515625" bestFit="1" customWidth="1"/>
    <col min="14" max="14" width="14.140625" customWidth="1"/>
    <col min="15" max="15" width="14" customWidth="1"/>
  </cols>
  <sheetData>
    <row r="1" spans="2:18" x14ac:dyDescent="0.2">
      <c r="B1" s="1"/>
      <c r="C1" s="2" t="s">
        <v>36</v>
      </c>
      <c r="D1" s="1"/>
      <c r="E1" s="1"/>
      <c r="F1" s="1"/>
      <c r="G1" s="1"/>
      <c r="H1" s="1"/>
      <c r="I1" s="1"/>
      <c r="J1" s="1"/>
    </row>
    <row r="2" spans="2:18" x14ac:dyDescent="0.2">
      <c r="B2" s="1"/>
      <c r="C2" s="1" t="s">
        <v>0</v>
      </c>
      <c r="D2" s="1"/>
      <c r="E2" s="1"/>
      <c r="F2" s="1"/>
      <c r="G2" s="1"/>
      <c r="H2" s="1"/>
      <c r="I2" s="1"/>
      <c r="J2" s="1"/>
    </row>
    <row r="3" spans="2:18" x14ac:dyDescent="0.2">
      <c r="B3" s="1"/>
      <c r="C3" s="1"/>
      <c r="D3" s="1"/>
      <c r="E3" s="1"/>
      <c r="F3" s="1"/>
      <c r="G3" s="1"/>
      <c r="H3" s="1"/>
      <c r="I3" s="1"/>
      <c r="J3" s="1"/>
    </row>
    <row r="4" spans="2:18" ht="35.25" customHeight="1" x14ac:dyDescent="0.3">
      <c r="B4" s="38" t="s">
        <v>49</v>
      </c>
      <c r="C4" s="39" t="s">
        <v>50</v>
      </c>
      <c r="D4" s="40" t="s">
        <v>51</v>
      </c>
      <c r="E4" s="41">
        <v>44044</v>
      </c>
      <c r="F4" s="41">
        <v>44378</v>
      </c>
      <c r="G4" s="42">
        <v>44409</v>
      </c>
      <c r="H4" s="43" t="s">
        <v>41</v>
      </c>
      <c r="I4" s="44" t="s">
        <v>42</v>
      </c>
      <c r="L4" s="35"/>
      <c r="M4" s="35"/>
      <c r="N4" s="70" t="s">
        <v>37</v>
      </c>
      <c r="O4" s="71" t="s">
        <v>86</v>
      </c>
      <c r="P4" s="35"/>
    </row>
    <row r="5" spans="2:18" ht="15" x14ac:dyDescent="0.3">
      <c r="B5" s="45">
        <f t="shared" ref="B5:B37" si="0">RANK(E5,E$5:E$37)</f>
        <v>1</v>
      </c>
      <c r="C5" s="46">
        <f t="shared" ref="C5:C37" si="1">RANK(G5,G$5:G$37)</f>
        <v>1</v>
      </c>
      <c r="D5" s="46" t="s">
        <v>79</v>
      </c>
      <c r="E5" s="48">
        <v>1871803.6865317319</v>
      </c>
      <c r="F5" s="48">
        <v>1679460.2017907884</v>
      </c>
      <c r="G5" s="49">
        <v>1699960.9172506526</v>
      </c>
      <c r="H5" s="47">
        <f t="shared" ref="H5:H37" si="2">+G5/F5-1</f>
        <v>1.220672894660102E-2</v>
      </c>
      <c r="I5" s="47">
        <f t="shared" ref="I5:I37" si="3">+G5/E5-1</f>
        <v>-9.1805978649121656E-2</v>
      </c>
      <c r="K5" s="55"/>
      <c r="L5" s="60"/>
      <c r="M5" s="61"/>
      <c r="N5" s="61">
        <v>2312495.2961599678</v>
      </c>
      <c r="O5" s="61">
        <v>612534.37890931522</v>
      </c>
      <c r="P5" s="35"/>
      <c r="R5" s="58"/>
    </row>
    <row r="6" spans="2:18" ht="15" x14ac:dyDescent="0.3">
      <c r="B6" s="45">
        <f t="shared" si="0"/>
        <v>2</v>
      </c>
      <c r="C6" s="46">
        <f t="shared" si="1"/>
        <v>2</v>
      </c>
      <c r="D6" s="46" t="s">
        <v>80</v>
      </c>
      <c r="E6" s="48">
        <v>1728612.2683443511</v>
      </c>
      <c r="F6" s="48">
        <v>1425058.6162041221</v>
      </c>
      <c r="G6" s="49">
        <v>1457695.3598366475</v>
      </c>
      <c r="H6" s="47">
        <f t="shared" si="2"/>
        <v>2.2902035931307019E-2</v>
      </c>
      <c r="I6" s="47">
        <f t="shared" si="3"/>
        <v>-0.15672508720951361</v>
      </c>
      <c r="K6" s="55"/>
      <c r="L6" s="60"/>
      <c r="M6" s="61"/>
      <c r="N6" s="61">
        <v>2035073.882191268</v>
      </c>
      <c r="O6" s="61">
        <v>577378.52235462051</v>
      </c>
      <c r="P6" s="35"/>
      <c r="R6" s="58"/>
    </row>
    <row r="7" spans="2:18" ht="15" x14ac:dyDescent="0.3">
      <c r="B7" s="73">
        <f t="shared" si="0"/>
        <v>3</v>
      </c>
      <c r="C7" s="73">
        <f t="shared" si="1"/>
        <v>3</v>
      </c>
      <c r="D7" s="46" t="s">
        <v>53</v>
      </c>
      <c r="E7" s="48">
        <v>1075885.0028208124</v>
      </c>
      <c r="F7" s="48">
        <v>1101684.2048024572</v>
      </c>
      <c r="G7" s="49">
        <v>1096135.5750077323</v>
      </c>
      <c r="H7" s="47">
        <f t="shared" si="2"/>
        <v>-5.0364975466993256E-3</v>
      </c>
      <c r="I7" s="47">
        <f t="shared" si="3"/>
        <v>1.8822245996389819E-2</v>
      </c>
      <c r="K7" s="55"/>
      <c r="L7" s="59"/>
      <c r="M7" s="61"/>
      <c r="N7" s="61">
        <v>1211983.6418215816</v>
      </c>
      <c r="O7" s="61">
        <v>115848.06681384938</v>
      </c>
      <c r="P7" s="35"/>
      <c r="R7" s="58"/>
    </row>
    <row r="8" spans="2:18" ht="15" x14ac:dyDescent="0.3">
      <c r="B8" s="45">
        <f t="shared" si="0"/>
        <v>5</v>
      </c>
      <c r="C8" s="46">
        <f t="shared" si="1"/>
        <v>4</v>
      </c>
      <c r="D8" s="46" t="s">
        <v>81</v>
      </c>
      <c r="E8" s="48">
        <v>885750.33157686784</v>
      </c>
      <c r="F8" s="48">
        <v>1010877.3012284049</v>
      </c>
      <c r="G8" s="49">
        <v>1056407.8832521306</v>
      </c>
      <c r="H8" s="47">
        <f t="shared" si="2"/>
        <v>4.5040661184495345E-2</v>
      </c>
      <c r="I8" s="47">
        <f t="shared" si="3"/>
        <v>0.19267003984231934</v>
      </c>
      <c r="K8" s="55"/>
      <c r="L8" s="60"/>
      <c r="M8" s="61"/>
      <c r="N8" s="61">
        <v>1338671.3057045701</v>
      </c>
      <c r="O8" s="61">
        <v>282263.42245243955</v>
      </c>
      <c r="P8" s="35"/>
      <c r="R8" s="58"/>
    </row>
    <row r="9" spans="2:18" ht="15" x14ac:dyDescent="0.3">
      <c r="B9" s="45">
        <f t="shared" si="0"/>
        <v>4</v>
      </c>
      <c r="C9" s="46">
        <f t="shared" si="1"/>
        <v>5</v>
      </c>
      <c r="D9" s="46" t="s">
        <v>82</v>
      </c>
      <c r="E9" s="48">
        <v>988888.39331854053</v>
      </c>
      <c r="F9" s="48">
        <v>992929.54537421837</v>
      </c>
      <c r="G9" s="49">
        <v>1021839.1233037788</v>
      </c>
      <c r="H9" s="47">
        <f t="shared" si="2"/>
        <v>2.9115437307956071E-2</v>
      </c>
      <c r="I9" s="47">
        <f t="shared" si="3"/>
        <v>3.3320979604848366E-2</v>
      </c>
      <c r="K9" s="55"/>
      <c r="L9" s="60"/>
      <c r="M9" s="61"/>
      <c r="N9" s="61">
        <v>1249166.9717159264</v>
      </c>
      <c r="O9" s="61">
        <v>227327.84841214761</v>
      </c>
      <c r="P9" s="35"/>
      <c r="R9" s="58"/>
    </row>
    <row r="10" spans="2:18" ht="15" x14ac:dyDescent="0.3">
      <c r="B10" s="45">
        <f t="shared" si="0"/>
        <v>6</v>
      </c>
      <c r="C10" s="46">
        <f t="shared" si="1"/>
        <v>6</v>
      </c>
      <c r="D10" s="46" t="s">
        <v>83</v>
      </c>
      <c r="E10" s="48">
        <v>852921.80836355558</v>
      </c>
      <c r="F10" s="48">
        <v>877168.86084432586</v>
      </c>
      <c r="G10" s="49">
        <v>877836.75756039668</v>
      </c>
      <c r="H10" s="47">
        <f t="shared" si="2"/>
        <v>7.6142319442107365E-4</v>
      </c>
      <c r="I10" s="47">
        <f t="shared" si="3"/>
        <v>2.9211293406418815E-2</v>
      </c>
      <c r="K10" s="55"/>
      <c r="L10" s="60"/>
      <c r="M10" s="61"/>
      <c r="N10" s="61">
        <v>935189.01412879105</v>
      </c>
      <c r="O10" s="61">
        <v>57352.256568394369</v>
      </c>
      <c r="P10" s="35"/>
      <c r="R10" s="58"/>
    </row>
    <row r="11" spans="2:18" ht="15" x14ac:dyDescent="0.3">
      <c r="B11" s="72">
        <f t="shared" si="0"/>
        <v>15</v>
      </c>
      <c r="C11" s="51">
        <f t="shared" si="1"/>
        <v>7</v>
      </c>
      <c r="D11" s="51" t="s">
        <v>59</v>
      </c>
      <c r="E11" s="52">
        <v>637986.1865521773</v>
      </c>
      <c r="F11" s="52">
        <v>756533.97645885265</v>
      </c>
      <c r="G11" s="53">
        <v>761155.29676311836</v>
      </c>
      <c r="H11" s="54">
        <f t="shared" si="2"/>
        <v>6.1085429710598937E-3</v>
      </c>
      <c r="I11" s="54">
        <f t="shared" si="3"/>
        <v>0.19305921163681461</v>
      </c>
      <c r="K11" s="55"/>
      <c r="L11" s="59"/>
      <c r="M11" s="61"/>
      <c r="N11" s="61">
        <v>761155.29676311836</v>
      </c>
      <c r="O11" s="61">
        <v>0</v>
      </c>
      <c r="P11" s="35"/>
      <c r="R11" s="58"/>
    </row>
    <row r="12" spans="2:18" ht="15" x14ac:dyDescent="0.3">
      <c r="B12" s="45">
        <f t="shared" si="0"/>
        <v>7</v>
      </c>
      <c r="C12" s="46">
        <f t="shared" si="1"/>
        <v>8</v>
      </c>
      <c r="D12" s="46" t="s">
        <v>55</v>
      </c>
      <c r="E12" s="48">
        <v>821610.10364826815</v>
      </c>
      <c r="F12" s="48">
        <v>731011.24637036631</v>
      </c>
      <c r="G12" s="49">
        <v>723523.79867971677</v>
      </c>
      <c r="H12" s="47">
        <f t="shared" si="2"/>
        <v>-1.024258891751173E-2</v>
      </c>
      <c r="I12" s="47">
        <f t="shared" si="3"/>
        <v>-0.11938303160222841</v>
      </c>
      <c r="K12" s="55"/>
      <c r="L12" s="60"/>
      <c r="M12" s="61"/>
      <c r="N12" s="61">
        <v>935878.01023370575</v>
      </c>
      <c r="O12" s="61">
        <v>212354.21155398898</v>
      </c>
      <c r="P12" s="35"/>
      <c r="R12" s="58"/>
    </row>
    <row r="13" spans="2:18" ht="15" x14ac:dyDescent="0.3">
      <c r="B13" s="45">
        <f t="shared" si="0"/>
        <v>8</v>
      </c>
      <c r="C13" s="46">
        <f t="shared" si="1"/>
        <v>9</v>
      </c>
      <c r="D13" s="46" t="s">
        <v>54</v>
      </c>
      <c r="E13" s="48">
        <v>819887.35735461616</v>
      </c>
      <c r="F13" s="48">
        <v>725330.31775398972</v>
      </c>
      <c r="G13" s="49">
        <v>714533.30897954467</v>
      </c>
      <c r="H13" s="47">
        <f t="shared" si="2"/>
        <v>-1.4885643837249662E-2</v>
      </c>
      <c r="I13" s="47">
        <f t="shared" si="3"/>
        <v>-0.12849819847814037</v>
      </c>
      <c r="K13" s="56"/>
      <c r="L13" s="59"/>
      <c r="M13" s="61"/>
      <c r="N13" s="61">
        <v>837450.32942764752</v>
      </c>
      <c r="O13" s="61">
        <v>122917.02044810285</v>
      </c>
      <c r="R13" s="58"/>
    </row>
    <row r="14" spans="2:18" ht="15" x14ac:dyDescent="0.3">
      <c r="B14" s="45">
        <f t="shared" si="0"/>
        <v>12</v>
      </c>
      <c r="C14" s="46">
        <f t="shared" si="1"/>
        <v>10</v>
      </c>
      <c r="D14" s="46" t="s">
        <v>58</v>
      </c>
      <c r="E14" s="48">
        <v>652405.9213780259</v>
      </c>
      <c r="F14" s="48">
        <v>681918.65540329879</v>
      </c>
      <c r="G14" s="49">
        <v>686735.90727431932</v>
      </c>
      <c r="H14" s="47">
        <f t="shared" si="2"/>
        <v>7.0642617456646573E-3</v>
      </c>
      <c r="I14" s="47">
        <f t="shared" si="3"/>
        <v>5.2620592136535027E-2</v>
      </c>
      <c r="K14" s="55"/>
      <c r="L14" s="60"/>
      <c r="M14" s="61"/>
      <c r="N14" s="61">
        <v>698830.57488570118</v>
      </c>
      <c r="O14" s="61">
        <v>12094.667611381854</v>
      </c>
      <c r="R14" s="58"/>
    </row>
    <row r="15" spans="2:18" ht="15" x14ac:dyDescent="0.3">
      <c r="B15" s="45">
        <f t="shared" si="0"/>
        <v>16</v>
      </c>
      <c r="C15" s="46">
        <f t="shared" si="1"/>
        <v>11</v>
      </c>
      <c r="D15" s="46" t="s">
        <v>84</v>
      </c>
      <c r="E15" s="48">
        <v>616351.82333643385</v>
      </c>
      <c r="F15" s="48">
        <v>690049.24333927</v>
      </c>
      <c r="G15" s="49">
        <v>676247.40546340554</v>
      </c>
      <c r="H15" s="47">
        <f t="shared" si="2"/>
        <v>-2.0001236156821145E-2</v>
      </c>
      <c r="I15" s="47">
        <f t="shared" si="3"/>
        <v>9.7177585689201207E-2</v>
      </c>
      <c r="K15" s="55"/>
      <c r="L15" s="60"/>
      <c r="M15" s="61"/>
      <c r="N15" s="61">
        <v>690049.24333927</v>
      </c>
      <c r="O15" s="61">
        <v>13801.837875864469</v>
      </c>
      <c r="R15" s="58"/>
    </row>
    <row r="16" spans="2:18" ht="15" x14ac:dyDescent="0.3">
      <c r="B16" s="45">
        <f t="shared" si="0"/>
        <v>11</v>
      </c>
      <c r="C16" s="46">
        <f t="shared" si="1"/>
        <v>12</v>
      </c>
      <c r="D16" s="46" t="s">
        <v>57</v>
      </c>
      <c r="E16" s="48">
        <v>662014.17693896045</v>
      </c>
      <c r="F16" s="48">
        <v>680622.11514312879</v>
      </c>
      <c r="G16" s="49">
        <v>674740.7741863681</v>
      </c>
      <c r="H16" s="47">
        <f t="shared" si="2"/>
        <v>-8.6411252674678529E-3</v>
      </c>
      <c r="I16" s="47">
        <f t="shared" si="3"/>
        <v>1.9224055451883659E-2</v>
      </c>
      <c r="K16" s="55"/>
      <c r="L16" s="60"/>
      <c r="M16" s="61"/>
      <c r="N16" s="61">
        <v>704575.4907678077</v>
      </c>
      <c r="O16" s="61">
        <v>29834.716581439599</v>
      </c>
      <c r="R16" s="58"/>
    </row>
    <row r="17" spans="1:21" ht="15" x14ac:dyDescent="0.3">
      <c r="B17" s="45">
        <f t="shared" si="0"/>
        <v>14</v>
      </c>
      <c r="C17" s="46">
        <f t="shared" si="1"/>
        <v>13</v>
      </c>
      <c r="D17" s="46" t="s">
        <v>56</v>
      </c>
      <c r="E17" s="48">
        <v>645052.86718826857</v>
      </c>
      <c r="F17" s="48">
        <v>635988.15056877839</v>
      </c>
      <c r="G17" s="49">
        <v>642024.81481771893</v>
      </c>
      <c r="H17" s="47">
        <f t="shared" si="2"/>
        <v>9.491787297517762E-3</v>
      </c>
      <c r="I17" s="47">
        <f t="shared" si="3"/>
        <v>-4.6942700739377452E-3</v>
      </c>
      <c r="K17" s="55"/>
      <c r="L17" s="59"/>
      <c r="M17" s="61"/>
      <c r="N17" s="61">
        <v>656664.3418472124</v>
      </c>
      <c r="O17" s="61">
        <v>14639.527029493474</v>
      </c>
      <c r="R17" s="58"/>
    </row>
    <row r="18" spans="1:21" ht="15" x14ac:dyDescent="0.3">
      <c r="B18" s="45">
        <f t="shared" si="0"/>
        <v>9</v>
      </c>
      <c r="C18" s="46">
        <f t="shared" si="1"/>
        <v>14</v>
      </c>
      <c r="D18" s="46" t="s">
        <v>61</v>
      </c>
      <c r="E18" s="48">
        <v>722711.84460091311</v>
      </c>
      <c r="F18" s="48">
        <v>627297.08197351336</v>
      </c>
      <c r="G18" s="49">
        <v>622877.39828251244</v>
      </c>
      <c r="H18" s="47">
        <f t="shared" si="2"/>
        <v>-7.0455989960870324E-3</v>
      </c>
      <c r="I18" s="47">
        <f t="shared" si="3"/>
        <v>-0.13813866074594361</v>
      </c>
      <c r="K18" s="55"/>
      <c r="L18" s="60"/>
      <c r="M18" s="61"/>
      <c r="N18" s="61">
        <v>815547.41581962549</v>
      </c>
      <c r="O18" s="61">
        <v>192670.01753711305</v>
      </c>
      <c r="R18" s="58"/>
    </row>
    <row r="19" spans="1:21" ht="15" x14ac:dyDescent="0.3">
      <c r="B19" s="45">
        <f t="shared" si="0"/>
        <v>13</v>
      </c>
      <c r="C19" s="46">
        <f t="shared" si="1"/>
        <v>15</v>
      </c>
      <c r="D19" s="46" t="s">
        <v>60</v>
      </c>
      <c r="E19" s="48">
        <v>651900.96644797153</v>
      </c>
      <c r="F19" s="48">
        <v>610280.59048455546</v>
      </c>
      <c r="G19" s="49">
        <v>610280.12816890667</v>
      </c>
      <c r="H19" s="47">
        <f t="shared" si="2"/>
        <v>-7.5754604689226568E-7</v>
      </c>
      <c r="I19" s="47">
        <f t="shared" si="3"/>
        <v>-6.384533912542778E-2</v>
      </c>
      <c r="K19" s="56"/>
      <c r="L19" s="60"/>
      <c r="M19" s="61"/>
      <c r="N19" s="61">
        <v>898587.39316237916</v>
      </c>
      <c r="O19" s="61">
        <v>288307.26499347249</v>
      </c>
      <c r="R19" s="58"/>
    </row>
    <row r="20" spans="1:21" ht="15" x14ac:dyDescent="0.3">
      <c r="B20" s="45">
        <f t="shared" si="0"/>
        <v>10</v>
      </c>
      <c r="C20" s="46">
        <f t="shared" si="1"/>
        <v>16</v>
      </c>
      <c r="D20" s="46" t="s">
        <v>63</v>
      </c>
      <c r="E20" s="48">
        <v>711452.83508125797</v>
      </c>
      <c r="F20" s="48">
        <v>606020.48428513703</v>
      </c>
      <c r="G20" s="49">
        <v>602504.53100707266</v>
      </c>
      <c r="H20" s="47">
        <f t="shared" si="2"/>
        <v>-5.8017069872016158E-3</v>
      </c>
      <c r="I20" s="47">
        <f t="shared" si="3"/>
        <v>-0.15313496369965529</v>
      </c>
      <c r="K20" s="56"/>
      <c r="L20" s="60"/>
      <c r="M20" s="61"/>
      <c r="N20" s="61">
        <v>727766.4461094538</v>
      </c>
      <c r="O20" s="61">
        <v>125261.91510238114</v>
      </c>
      <c r="R20" s="58"/>
    </row>
    <row r="21" spans="1:21" ht="15" x14ac:dyDescent="0.3">
      <c r="B21" s="73">
        <f t="shared" si="0"/>
        <v>18</v>
      </c>
      <c r="C21" s="73">
        <f t="shared" si="1"/>
        <v>17</v>
      </c>
      <c r="D21" s="46" t="s">
        <v>62</v>
      </c>
      <c r="E21" s="48">
        <v>591829.48029954603</v>
      </c>
      <c r="F21" s="48">
        <v>607133.96021336794</v>
      </c>
      <c r="G21" s="49">
        <v>601316.36607534904</v>
      </c>
      <c r="H21" s="47">
        <f t="shared" si="2"/>
        <v>-9.5820601700066232E-3</v>
      </c>
      <c r="I21" s="47">
        <f t="shared" si="3"/>
        <v>1.6029762104789569E-2</v>
      </c>
      <c r="K21" s="55"/>
      <c r="L21" s="59"/>
      <c r="M21" s="61"/>
      <c r="N21" s="61">
        <v>634749.43149929179</v>
      </c>
      <c r="O21" s="61">
        <v>33433.065423942753</v>
      </c>
      <c r="P21" s="46"/>
      <c r="Q21" s="48"/>
      <c r="R21" s="58"/>
      <c r="S21" s="49"/>
      <c r="T21" s="47"/>
      <c r="U21" s="47"/>
    </row>
    <row r="22" spans="1:21" ht="15" x14ac:dyDescent="0.3">
      <c r="B22" s="45">
        <f t="shared" si="0"/>
        <v>17</v>
      </c>
      <c r="C22" s="46">
        <f t="shared" si="1"/>
        <v>18</v>
      </c>
      <c r="D22" s="46" t="s">
        <v>67</v>
      </c>
      <c r="E22" s="48">
        <v>599888.27876554581</v>
      </c>
      <c r="F22" s="48">
        <v>575893.5986042436</v>
      </c>
      <c r="G22" s="49">
        <v>573126.63387543731</v>
      </c>
      <c r="H22" s="47">
        <f t="shared" si="2"/>
        <v>-4.804645746214975E-3</v>
      </c>
      <c r="I22" s="47">
        <f t="shared" si="3"/>
        <v>-4.4611048152463972E-2</v>
      </c>
      <c r="K22" s="56"/>
      <c r="L22" s="59"/>
      <c r="M22" s="61"/>
      <c r="N22" s="61">
        <v>623707.17768342316</v>
      </c>
      <c r="O22" s="61">
        <v>50580.543807985843</v>
      </c>
      <c r="R22" s="58"/>
    </row>
    <row r="23" spans="1:21" ht="15" x14ac:dyDescent="0.3">
      <c r="B23" s="45">
        <f t="shared" si="0"/>
        <v>20</v>
      </c>
      <c r="C23" s="46">
        <f t="shared" si="1"/>
        <v>19</v>
      </c>
      <c r="D23" s="46" t="s">
        <v>66</v>
      </c>
      <c r="E23" s="48">
        <v>520219.34072561382</v>
      </c>
      <c r="F23" s="48">
        <v>535569.84161426977</v>
      </c>
      <c r="G23" s="49">
        <v>536531.42155106307</v>
      </c>
      <c r="H23" s="47">
        <f t="shared" si="2"/>
        <v>1.7954333162133462E-3</v>
      </c>
      <c r="I23" s="47">
        <f t="shared" si="3"/>
        <v>3.135615988958973E-2</v>
      </c>
      <c r="K23" s="56"/>
      <c r="L23" s="60"/>
      <c r="M23" s="61"/>
      <c r="N23" s="61">
        <v>556204.37702472194</v>
      </c>
      <c r="O23" s="61">
        <v>19672.955473658862</v>
      </c>
      <c r="R23" s="58"/>
    </row>
    <row r="24" spans="1:21" ht="15" x14ac:dyDescent="0.3">
      <c r="B24" s="45">
        <f t="shared" si="0"/>
        <v>21</v>
      </c>
      <c r="C24" s="46">
        <f t="shared" si="1"/>
        <v>20</v>
      </c>
      <c r="D24" s="46" t="s">
        <v>65</v>
      </c>
      <c r="E24" s="48">
        <v>514646.22124166536</v>
      </c>
      <c r="F24" s="48">
        <v>535174.00860964379</v>
      </c>
      <c r="G24" s="49">
        <v>534142.15705662407</v>
      </c>
      <c r="H24" s="47">
        <f t="shared" si="2"/>
        <v>-1.9280673882134947E-3</v>
      </c>
      <c r="I24" s="47">
        <f t="shared" si="3"/>
        <v>3.7882209195904792E-2</v>
      </c>
      <c r="K24" s="55"/>
      <c r="L24" s="60"/>
      <c r="M24" s="61"/>
      <c r="N24" s="61">
        <v>560259.74286549294</v>
      </c>
      <c r="O24" s="61">
        <v>26117.585808868869</v>
      </c>
      <c r="R24" s="58"/>
    </row>
    <row r="25" spans="1:21" ht="15" x14ac:dyDescent="0.3">
      <c r="B25" s="45">
        <f t="shared" si="0"/>
        <v>19</v>
      </c>
      <c r="C25" s="46">
        <f t="shared" si="1"/>
        <v>21</v>
      </c>
      <c r="D25" s="46" t="s">
        <v>64</v>
      </c>
      <c r="E25" s="48">
        <v>561172.34549383563</v>
      </c>
      <c r="F25" s="48">
        <v>537589.15996161744</v>
      </c>
      <c r="G25" s="49">
        <v>530555.59853434644</v>
      </c>
      <c r="H25" s="47">
        <f t="shared" si="2"/>
        <v>-1.3083525396555884E-2</v>
      </c>
      <c r="I25" s="47">
        <f t="shared" si="3"/>
        <v>-5.4558545525878022E-2</v>
      </c>
      <c r="K25" s="55"/>
      <c r="L25" s="60"/>
      <c r="M25" s="61"/>
      <c r="N25" s="61">
        <v>594504.5135995954</v>
      </c>
      <c r="O25" s="61">
        <v>63948.915065248962</v>
      </c>
      <c r="R25" s="58"/>
    </row>
    <row r="26" spans="1:21" ht="15" x14ac:dyDescent="0.3">
      <c r="B26" s="50">
        <f t="shared" si="0"/>
        <v>26</v>
      </c>
      <c r="C26" s="50">
        <f t="shared" si="1"/>
        <v>22</v>
      </c>
      <c r="D26" s="51" t="s">
        <v>72</v>
      </c>
      <c r="E26" s="52">
        <v>466306.29588736594</v>
      </c>
      <c r="F26" s="52">
        <v>527031.24873061106</v>
      </c>
      <c r="G26" s="53">
        <v>529353.70127220533</v>
      </c>
      <c r="H26" s="54">
        <f t="shared" si="2"/>
        <v>4.4066695232740649E-3</v>
      </c>
      <c r="I26" s="54">
        <f t="shared" si="3"/>
        <v>0.1352059921577129</v>
      </c>
      <c r="K26" s="55"/>
      <c r="L26" s="60"/>
      <c r="M26" s="61"/>
      <c r="N26" s="61">
        <v>529353.70127220533</v>
      </c>
      <c r="O26" s="61">
        <v>0</v>
      </c>
      <c r="R26" s="58"/>
    </row>
    <row r="27" spans="1:21" ht="15" x14ac:dyDescent="0.3">
      <c r="A27" s="36"/>
      <c r="B27" s="45">
        <f t="shared" si="0"/>
        <v>22</v>
      </c>
      <c r="C27" s="46">
        <f t="shared" si="1"/>
        <v>23</v>
      </c>
      <c r="D27" s="46" t="s">
        <v>68</v>
      </c>
      <c r="E27" s="48">
        <v>492158.97818623326</v>
      </c>
      <c r="F27" s="48">
        <v>510271.07321699482</v>
      </c>
      <c r="G27" s="49">
        <v>504749.07603843557</v>
      </c>
      <c r="H27" s="47">
        <f t="shared" si="2"/>
        <v>-1.0821693543680455E-2</v>
      </c>
      <c r="I27" s="47">
        <f t="shared" si="3"/>
        <v>2.5581363767051224E-2</v>
      </c>
      <c r="K27" s="55"/>
      <c r="L27" s="60"/>
      <c r="M27" s="61"/>
      <c r="N27" s="61">
        <v>517865.15611622651</v>
      </c>
      <c r="O27" s="61">
        <v>13116.080077790946</v>
      </c>
      <c r="R27" s="58"/>
    </row>
    <row r="28" spans="1:21" ht="15" x14ac:dyDescent="0.3">
      <c r="B28" s="45">
        <f t="shared" si="0"/>
        <v>24</v>
      </c>
      <c r="C28" s="46">
        <f t="shared" si="1"/>
        <v>24</v>
      </c>
      <c r="D28" s="46" t="s">
        <v>69</v>
      </c>
      <c r="E28" s="48">
        <v>484274.2470894276</v>
      </c>
      <c r="F28" s="48">
        <v>505061.11696854443</v>
      </c>
      <c r="G28" s="49">
        <v>502647.88239260501</v>
      </c>
      <c r="H28" s="47">
        <f t="shared" si="2"/>
        <v>-4.7781040647596473E-3</v>
      </c>
      <c r="I28" s="47">
        <f t="shared" si="3"/>
        <v>3.7940558296473803E-2</v>
      </c>
      <c r="K28" s="55"/>
      <c r="L28" s="60"/>
      <c r="M28" s="61"/>
      <c r="N28" s="61">
        <v>511282.75710256281</v>
      </c>
      <c r="O28" s="61">
        <v>8634.8747099578031</v>
      </c>
      <c r="R28" s="58"/>
    </row>
    <row r="29" spans="1:21" ht="15" x14ac:dyDescent="0.3">
      <c r="B29" s="45">
        <f t="shared" si="0"/>
        <v>27</v>
      </c>
      <c r="C29" s="46">
        <f t="shared" si="1"/>
        <v>25</v>
      </c>
      <c r="D29" s="46" t="s">
        <v>73</v>
      </c>
      <c r="E29" s="48">
        <v>445515.68864919175</v>
      </c>
      <c r="F29" s="48">
        <v>469249.37204038794</v>
      </c>
      <c r="G29" s="49">
        <v>466238.91054437944</v>
      </c>
      <c r="H29" s="47">
        <f t="shared" si="2"/>
        <v>-6.4154832704803599E-3</v>
      </c>
      <c r="I29" s="47">
        <f t="shared" si="3"/>
        <v>4.6515133862110813E-2</v>
      </c>
      <c r="K29" s="55"/>
      <c r="L29" s="60"/>
      <c r="M29" s="61"/>
      <c r="N29" s="61">
        <v>481116.47980076727</v>
      </c>
      <c r="O29" s="61">
        <v>14877.569256387826</v>
      </c>
      <c r="R29" s="58"/>
    </row>
    <row r="30" spans="1:21" ht="15" x14ac:dyDescent="0.3">
      <c r="B30" s="45">
        <f t="shared" si="0"/>
        <v>23</v>
      </c>
      <c r="C30" s="46">
        <f t="shared" si="1"/>
        <v>26</v>
      </c>
      <c r="D30" s="46" t="s">
        <v>70</v>
      </c>
      <c r="E30" s="48">
        <v>487242.31401067163</v>
      </c>
      <c r="F30" s="48">
        <v>468590.76101088407</v>
      </c>
      <c r="G30" s="49">
        <v>462462.40106375515</v>
      </c>
      <c r="H30" s="47">
        <f t="shared" si="2"/>
        <v>-1.3078277373434144E-2</v>
      </c>
      <c r="I30" s="47">
        <f t="shared" si="3"/>
        <v>-5.0857473241484041E-2</v>
      </c>
      <c r="K30" s="55"/>
      <c r="L30" s="60"/>
      <c r="M30" s="61"/>
      <c r="N30" s="61">
        <v>513564.38973548933</v>
      </c>
      <c r="O30" s="61">
        <v>51101.988671734172</v>
      </c>
      <c r="R30" s="58"/>
    </row>
    <row r="31" spans="1:21" ht="15" x14ac:dyDescent="0.3">
      <c r="B31" s="73">
        <f t="shared" si="0"/>
        <v>25</v>
      </c>
      <c r="C31" s="73">
        <f t="shared" si="1"/>
        <v>27</v>
      </c>
      <c r="D31" s="46" t="s">
        <v>71</v>
      </c>
      <c r="E31" s="48">
        <v>479876.53492236626</v>
      </c>
      <c r="F31" s="48">
        <v>463653.00306703179</v>
      </c>
      <c r="G31" s="49">
        <v>449662.44326386647</v>
      </c>
      <c r="H31" s="47">
        <f t="shared" si="2"/>
        <v>-3.0174634286025848E-2</v>
      </c>
      <c r="I31" s="47">
        <f t="shared" si="3"/>
        <v>-6.2962219362086125E-2</v>
      </c>
      <c r="K31" s="56"/>
      <c r="L31" s="60"/>
      <c r="M31" s="61"/>
      <c r="N31" s="61">
        <v>524030.35903079441</v>
      </c>
      <c r="O31" s="61">
        <v>74367.915766927938</v>
      </c>
      <c r="R31" s="58"/>
    </row>
    <row r="32" spans="1:21" ht="15" x14ac:dyDescent="0.3">
      <c r="A32" s="36"/>
      <c r="B32" s="45">
        <f t="shared" si="0"/>
        <v>29</v>
      </c>
      <c r="C32" s="46">
        <f t="shared" si="1"/>
        <v>28</v>
      </c>
      <c r="D32" s="46" t="s">
        <v>74</v>
      </c>
      <c r="E32" s="48">
        <v>443117.29146094149</v>
      </c>
      <c r="F32" s="48">
        <v>450053.07665898907</v>
      </c>
      <c r="G32" s="49">
        <v>446158.57674399804</v>
      </c>
      <c r="H32" s="47">
        <f t="shared" si="2"/>
        <v>-8.6534236003944498E-3</v>
      </c>
      <c r="I32" s="47">
        <f t="shared" si="3"/>
        <v>6.8633866059018001E-3</v>
      </c>
      <c r="K32" s="55"/>
      <c r="L32" s="60"/>
      <c r="M32" s="61"/>
      <c r="N32" s="61">
        <v>465636.36893527996</v>
      </c>
      <c r="O32" s="61">
        <v>19477.792191281915</v>
      </c>
      <c r="R32" s="58"/>
    </row>
    <row r="33" spans="1:18" ht="15" x14ac:dyDescent="0.3">
      <c r="B33" s="45">
        <f t="shared" si="0"/>
        <v>30</v>
      </c>
      <c r="C33" s="46">
        <f t="shared" si="1"/>
        <v>29</v>
      </c>
      <c r="D33" s="46" t="s">
        <v>75</v>
      </c>
      <c r="E33" s="48">
        <v>427619.91421305056</v>
      </c>
      <c r="F33" s="48">
        <v>424836.80697271106</v>
      </c>
      <c r="G33" s="49">
        <v>423169.21916712477</v>
      </c>
      <c r="H33" s="47">
        <f t="shared" si="2"/>
        <v>-3.925243242150156E-3</v>
      </c>
      <c r="I33" s="47">
        <f t="shared" si="3"/>
        <v>-1.0408063090598607E-2</v>
      </c>
      <c r="K33" s="56"/>
      <c r="L33" s="60"/>
      <c r="M33" s="61"/>
      <c r="N33" s="61">
        <v>441798.13370933407</v>
      </c>
      <c r="O33" s="61">
        <v>18628.914542209299</v>
      </c>
      <c r="R33" s="58"/>
    </row>
    <row r="34" spans="1:18" ht="15" x14ac:dyDescent="0.3">
      <c r="B34" s="45">
        <f t="shared" si="0"/>
        <v>31</v>
      </c>
      <c r="C34" s="46">
        <f t="shared" si="1"/>
        <v>30</v>
      </c>
      <c r="D34" s="46" t="s">
        <v>76</v>
      </c>
      <c r="E34" s="48">
        <v>399360.20955100778</v>
      </c>
      <c r="F34" s="48">
        <v>422608.33870463684</v>
      </c>
      <c r="G34" s="49">
        <v>420768.17530168168</v>
      </c>
      <c r="H34" s="47">
        <f t="shared" si="2"/>
        <v>-4.3542997958714302E-3</v>
      </c>
      <c r="I34" s="47">
        <f t="shared" si="3"/>
        <v>5.3605655342434888E-2</v>
      </c>
      <c r="K34" s="55"/>
      <c r="L34" s="60"/>
      <c r="M34" s="61"/>
      <c r="N34" s="61">
        <v>422645.86451608624</v>
      </c>
      <c r="O34" s="61">
        <v>1877.689214404556</v>
      </c>
      <c r="R34" s="58"/>
    </row>
    <row r="35" spans="1:18" ht="15" x14ac:dyDescent="0.3">
      <c r="A35" s="36"/>
      <c r="B35" s="45">
        <f t="shared" si="0"/>
        <v>32</v>
      </c>
      <c r="C35" s="46">
        <f t="shared" si="1"/>
        <v>31</v>
      </c>
      <c r="D35" s="46" t="s">
        <v>78</v>
      </c>
      <c r="E35" s="48">
        <v>384226.63433034578</v>
      </c>
      <c r="F35" s="48">
        <v>399248.47927221103</v>
      </c>
      <c r="G35" s="49">
        <v>397312.38096433249</v>
      </c>
      <c r="H35" s="47">
        <f t="shared" si="2"/>
        <v>-4.8493567499814372E-3</v>
      </c>
      <c r="I35" s="47">
        <f t="shared" si="3"/>
        <v>3.4057364755031516E-2</v>
      </c>
      <c r="K35" s="55"/>
      <c r="L35" s="59"/>
      <c r="M35" s="61"/>
      <c r="N35" s="61">
        <v>399959.63590144966</v>
      </c>
      <c r="O35" s="61">
        <v>2647.2549371171626</v>
      </c>
      <c r="R35" s="58"/>
    </row>
    <row r="36" spans="1:18" ht="15" x14ac:dyDescent="0.3">
      <c r="B36" s="45">
        <f t="shared" si="0"/>
        <v>28</v>
      </c>
      <c r="C36" s="46">
        <f t="shared" si="1"/>
        <v>32</v>
      </c>
      <c r="D36" s="46" t="s">
        <v>77</v>
      </c>
      <c r="E36" s="48">
        <v>444525.65555852436</v>
      </c>
      <c r="F36" s="48">
        <v>393970.50181086344</v>
      </c>
      <c r="G36" s="49">
        <v>389179.56342857541</v>
      </c>
      <c r="H36" s="47">
        <f t="shared" si="2"/>
        <v>-1.2160652536844174E-2</v>
      </c>
      <c r="I36" s="47">
        <f t="shared" si="3"/>
        <v>-0.12450595694057154</v>
      </c>
      <c r="K36" s="56"/>
      <c r="L36" s="60"/>
      <c r="M36" s="61"/>
      <c r="N36" s="61">
        <v>459495.48720675614</v>
      </c>
      <c r="O36" s="61">
        <v>70315.923778180731</v>
      </c>
      <c r="R36" s="58"/>
    </row>
    <row r="37" spans="1:18" ht="15" x14ac:dyDescent="0.3">
      <c r="B37" s="69">
        <f t="shared" si="0"/>
        <v>33</v>
      </c>
      <c r="C37" s="46">
        <f t="shared" si="1"/>
        <v>33</v>
      </c>
      <c r="D37" s="46" t="s">
        <v>85</v>
      </c>
      <c r="E37" s="48">
        <v>323956.561144776</v>
      </c>
      <c r="F37" s="48">
        <v>319707.67899101489</v>
      </c>
      <c r="G37" s="49">
        <v>316799.43412629736</v>
      </c>
      <c r="H37" s="47">
        <f t="shared" si="2"/>
        <v>-9.0965749521433326E-3</v>
      </c>
      <c r="I37" s="47">
        <f t="shared" si="3"/>
        <v>-2.2092860206897047E-2</v>
      </c>
      <c r="K37" s="55"/>
      <c r="L37" s="60"/>
      <c r="M37" s="61"/>
      <c r="N37" s="61">
        <v>335964.63221191632</v>
      </c>
      <c r="O37" s="61">
        <v>19165.198085618962</v>
      </c>
      <c r="R37" s="58"/>
    </row>
    <row r="38" spans="1:18" ht="15" x14ac:dyDescent="0.3">
      <c r="A38" s="36"/>
      <c r="B38" s="62"/>
      <c r="C38" s="63"/>
      <c r="D38" s="64" t="s">
        <v>52</v>
      </c>
      <c r="E38" s="65">
        <v>638194.41542234481</v>
      </c>
      <c r="F38" s="65">
        <v>637212.5796443884</v>
      </c>
      <c r="G38" s="66">
        <v>635497.12077749136</v>
      </c>
      <c r="H38" s="67">
        <f t="shared" ref="H38" si="4">+G38/F38-1</f>
        <v>-2.692129630984974E-3</v>
      </c>
      <c r="I38" s="68">
        <f t="shared" ref="I38" si="5">+G38/E38-1</f>
        <v>-4.2264466433296066E-3</v>
      </c>
      <c r="K38" s="57"/>
      <c r="L38" s="59"/>
      <c r="M38" s="66"/>
      <c r="N38" s="66">
        <v>648012.51748934132</v>
      </c>
      <c r="O38" s="66">
        <f>+N38-G38</f>
        <v>12515.396711849957</v>
      </c>
      <c r="P38" s="58"/>
      <c r="R38" s="58"/>
    </row>
    <row r="39" spans="1:18" x14ac:dyDescent="0.2">
      <c r="B39" s="1"/>
      <c r="C39" s="1"/>
      <c r="D39" s="1"/>
      <c r="E39" s="1"/>
      <c r="F39" s="1"/>
      <c r="G39" s="1"/>
      <c r="H39" s="1"/>
      <c r="I39" s="1"/>
    </row>
    <row r="40" spans="1:18" x14ac:dyDescent="0.2">
      <c r="B40" s="1"/>
      <c r="C40" s="1"/>
      <c r="D40" s="1"/>
      <c r="E40" s="1"/>
      <c r="F40" s="1"/>
      <c r="G40" s="1"/>
      <c r="H40" s="1"/>
      <c r="I40" s="4"/>
    </row>
    <row r="41" spans="1:18" x14ac:dyDescent="0.2">
      <c r="B41" s="1"/>
      <c r="C41" s="34"/>
      <c r="D41" s="34"/>
      <c r="E41" s="34"/>
      <c r="F41" s="11" t="s">
        <v>43</v>
      </c>
      <c r="G41" s="11"/>
      <c r="H41" s="1"/>
      <c r="I41" s="37">
        <v>4</v>
      </c>
      <c r="K41" s="1" t="s">
        <v>87</v>
      </c>
      <c r="O41">
        <f>COUNTIF(O5:O37,"=0")</f>
        <v>2</v>
      </c>
    </row>
    <row r="42" spans="1:18" x14ac:dyDescent="0.2">
      <c r="B42" s="8"/>
      <c r="C42" s="7"/>
      <c r="D42" s="7"/>
      <c r="E42" s="32"/>
      <c r="F42" s="32" t="s">
        <v>37</v>
      </c>
      <c r="G42" s="19"/>
      <c r="H42" s="33">
        <f>MAX(H5:H37)</f>
        <v>4.5040661184495345E-2</v>
      </c>
      <c r="I42" s="33">
        <f>MAX(I5:I37)</f>
        <v>0.19305921163681461</v>
      </c>
    </row>
    <row r="43" spans="1:18" x14ac:dyDescent="0.2">
      <c r="B43" s="8"/>
      <c r="C43" s="7"/>
      <c r="D43" s="7"/>
      <c r="E43" s="32"/>
      <c r="F43" s="32" t="s">
        <v>38</v>
      </c>
      <c r="G43" s="19"/>
      <c r="H43" s="33">
        <f>MIN(H5:H37)</f>
        <v>-3.0174634286025848E-2</v>
      </c>
      <c r="I43" s="33">
        <f>MIN(I5:I37)</f>
        <v>-0.15672508720951361</v>
      </c>
    </row>
    <row r="44" spans="1:18" x14ac:dyDescent="0.2">
      <c r="F44" s="1"/>
      <c r="G44" s="1"/>
      <c r="H44" s="1"/>
      <c r="I44" s="1"/>
    </row>
    <row r="45" spans="1:18" x14ac:dyDescent="0.2">
      <c r="F45" s="5" t="s">
        <v>48</v>
      </c>
      <c r="G45" s="1"/>
      <c r="H45" s="1">
        <f>COUNTIF(H5:H37,"&gt;0.0")</f>
        <v>10</v>
      </c>
      <c r="I45" s="1">
        <f>COUNTIF(I5:I37,"&gt;0.0")</f>
        <v>18</v>
      </c>
    </row>
    <row r="46" spans="1:18" x14ac:dyDescent="0.2">
      <c r="F46" s="5" t="s">
        <v>39</v>
      </c>
      <c r="G46" s="5"/>
      <c r="H46" s="1">
        <f>COUNTIF(H5:H37,"&lt;0")</f>
        <v>23</v>
      </c>
      <c r="I46" s="1">
        <f>COUNTIF(I5:I37,"&lt;0")</f>
        <v>15</v>
      </c>
    </row>
  </sheetData>
  <sortState xmlns:xlrd2="http://schemas.microsoft.com/office/spreadsheetml/2017/richdata2" ref="D5:O37">
    <sortCondition descending="1" ref="G5:G37"/>
  </sortState>
  <phoneticPr fontId="2" type="noConversion"/>
  <pageMargins left="0.75" right="0.75" top="1" bottom="1" header="0.5" footer="0.5"/>
  <pageSetup paperSize="9" orientation="portrait" horizontalDpi="4294967293" r:id="rId1"/>
  <headerFooter alignWithMargins="0"/>
  <ignoredErrors>
    <ignoredError sqref="O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44"/>
  <sheetViews>
    <sheetView showGridLines="0" workbookViewId="0"/>
  </sheetViews>
  <sheetFormatPr defaultRowHeight="12.75" x14ac:dyDescent="0.2"/>
  <cols>
    <col min="3" max="3" width="23.5703125" customWidth="1"/>
    <col min="4" max="4" width="9.7109375" customWidth="1"/>
    <col min="6" max="6" width="9.85546875" customWidth="1"/>
    <col min="7" max="7" width="10.140625" customWidth="1"/>
  </cols>
  <sheetData>
    <row r="1" spans="2:7" x14ac:dyDescent="0.2">
      <c r="C1" s="2" t="s">
        <v>47</v>
      </c>
      <c r="D1" s="1"/>
      <c r="E1" s="1"/>
      <c r="F1" s="1"/>
      <c r="G1" s="1"/>
    </row>
    <row r="2" spans="2:7" ht="25.5" customHeight="1" x14ac:dyDescent="0.2">
      <c r="B2" s="21" t="s">
        <v>35</v>
      </c>
      <c r="C2" s="6" t="s">
        <v>34</v>
      </c>
      <c r="D2" s="20">
        <v>42095</v>
      </c>
      <c r="E2" s="14" t="s">
        <v>44</v>
      </c>
      <c r="F2" s="14" t="s">
        <v>45</v>
      </c>
      <c r="G2" s="14" t="s">
        <v>46</v>
      </c>
    </row>
    <row r="3" spans="2:7" x14ac:dyDescent="0.2">
      <c r="B3" s="22">
        <f>RANK(D3,D$3:D$37)</f>
        <v>1</v>
      </c>
      <c r="C3" s="10" t="s">
        <v>21</v>
      </c>
      <c r="D3" s="12">
        <v>1704768.3767904162</v>
      </c>
      <c r="E3" s="19">
        <v>2028074</v>
      </c>
      <c r="F3" s="17">
        <f t="shared" ref="F3:F36" si="0">((E3-D3)/E3)*-1</f>
        <v>-0.15941510182053703</v>
      </c>
      <c r="G3" s="15">
        <v>41883</v>
      </c>
    </row>
    <row r="4" spans="2:7" x14ac:dyDescent="0.2">
      <c r="B4" s="22">
        <f t="shared" ref="B4:B35" si="1">RANK(D4,D$3:D$37)</f>
        <v>2</v>
      </c>
      <c r="C4" s="10" t="s">
        <v>8</v>
      </c>
      <c r="D4" s="12">
        <v>1256015.5516528494</v>
      </c>
      <c r="E4" s="19">
        <v>1616168</v>
      </c>
      <c r="F4" s="17">
        <f t="shared" si="0"/>
        <v>-0.22284344718318305</v>
      </c>
      <c r="G4" s="15">
        <v>41944</v>
      </c>
    </row>
    <row r="5" spans="2:7" x14ac:dyDescent="0.2">
      <c r="B5" s="22">
        <f t="shared" si="1"/>
        <v>3</v>
      </c>
      <c r="C5" s="10" t="s">
        <v>7</v>
      </c>
      <c r="D5" s="12">
        <v>957104.9111899609</v>
      </c>
      <c r="E5" s="19">
        <v>1009450</v>
      </c>
      <c r="F5" s="17">
        <f t="shared" si="0"/>
        <v>-5.185505850714657E-2</v>
      </c>
      <c r="G5" s="15">
        <v>41821</v>
      </c>
    </row>
    <row r="6" spans="2:7" x14ac:dyDescent="0.2">
      <c r="B6" s="22">
        <f t="shared" si="1"/>
        <v>4</v>
      </c>
      <c r="C6" s="10" t="s">
        <v>14</v>
      </c>
      <c r="D6" s="12">
        <v>930888.16798758972</v>
      </c>
      <c r="E6" s="19">
        <v>995805</v>
      </c>
      <c r="F6" s="17">
        <f t="shared" si="0"/>
        <v>-6.5190305343325525E-2</v>
      </c>
      <c r="G6" s="15">
        <v>42005</v>
      </c>
    </row>
    <row r="7" spans="2:7" x14ac:dyDescent="0.2">
      <c r="B7" s="22">
        <f t="shared" si="1"/>
        <v>5</v>
      </c>
      <c r="C7" s="10" t="s">
        <v>6</v>
      </c>
      <c r="D7" s="12">
        <v>878826.66155028611</v>
      </c>
      <c r="E7" s="19">
        <v>986544</v>
      </c>
      <c r="F7" s="17">
        <f t="shared" si="0"/>
        <v>-0.1091865527028839</v>
      </c>
      <c r="G7" s="15">
        <v>41883</v>
      </c>
    </row>
    <row r="8" spans="2:7" x14ac:dyDescent="0.2">
      <c r="B8" s="22">
        <f t="shared" si="1"/>
        <v>6</v>
      </c>
      <c r="C8" s="10" t="s">
        <v>28</v>
      </c>
      <c r="D8" s="12">
        <v>785938.79533460934</v>
      </c>
      <c r="E8" s="12">
        <v>785939</v>
      </c>
      <c r="F8" s="18">
        <f t="shared" si="0"/>
        <v>-2.6040874757225731E-7</v>
      </c>
      <c r="G8" s="16">
        <v>42095</v>
      </c>
    </row>
    <row r="9" spans="2:7" x14ac:dyDescent="0.2">
      <c r="B9" s="22">
        <f t="shared" si="1"/>
        <v>7</v>
      </c>
      <c r="C9" s="10" t="s">
        <v>20</v>
      </c>
      <c r="D9" s="12">
        <v>711531.77392583655</v>
      </c>
      <c r="E9" s="19">
        <v>722822</v>
      </c>
      <c r="F9" s="17">
        <f t="shared" si="0"/>
        <v>-1.5619649200167472E-2</v>
      </c>
      <c r="G9" s="15">
        <v>42064</v>
      </c>
    </row>
    <row r="10" spans="2:7" x14ac:dyDescent="0.2">
      <c r="B10" s="22">
        <f t="shared" si="1"/>
        <v>8</v>
      </c>
      <c r="C10" s="10" t="s">
        <v>33</v>
      </c>
      <c r="D10" s="12">
        <v>684856.04587380402</v>
      </c>
      <c r="E10" s="19">
        <v>731540</v>
      </c>
      <c r="F10" s="17">
        <f t="shared" si="0"/>
        <v>-6.3815996563682073E-2</v>
      </c>
      <c r="G10" s="15">
        <v>41944</v>
      </c>
    </row>
    <row r="11" spans="2:7" x14ac:dyDescent="0.2">
      <c r="B11" s="22">
        <f t="shared" si="1"/>
        <v>9</v>
      </c>
      <c r="C11" s="10" t="s">
        <v>2</v>
      </c>
      <c r="D11" s="12">
        <v>605344.11976212787</v>
      </c>
      <c r="E11" s="12">
        <v>605344</v>
      </c>
      <c r="F11" s="18">
        <f t="shared" si="0"/>
        <v>1.978414387022296E-7</v>
      </c>
      <c r="G11" s="16">
        <v>42095</v>
      </c>
    </row>
    <row r="12" spans="2:7" x14ac:dyDescent="0.2">
      <c r="B12" s="22">
        <f t="shared" si="1"/>
        <v>10</v>
      </c>
      <c r="C12" s="10" t="s">
        <v>25</v>
      </c>
      <c r="D12" s="12">
        <v>595809.90003416815</v>
      </c>
      <c r="E12" s="19">
        <v>614123</v>
      </c>
      <c r="F12" s="17">
        <f t="shared" si="0"/>
        <v>-2.9819922012091792E-2</v>
      </c>
      <c r="G12" s="15">
        <v>41883</v>
      </c>
    </row>
    <row r="13" spans="2:7" x14ac:dyDescent="0.2">
      <c r="B13" s="22">
        <f t="shared" si="1"/>
        <v>12</v>
      </c>
      <c r="C13" s="10" t="s">
        <v>23</v>
      </c>
      <c r="D13" s="12">
        <v>552143.26208303287</v>
      </c>
      <c r="E13" s="19">
        <v>623652</v>
      </c>
      <c r="F13" s="17">
        <f t="shared" si="0"/>
        <v>-0.11466128212042474</v>
      </c>
      <c r="G13" s="15">
        <v>41699</v>
      </c>
    </row>
    <row r="14" spans="2:7" x14ac:dyDescent="0.2">
      <c r="B14" s="22">
        <f t="shared" si="1"/>
        <v>13</v>
      </c>
      <c r="C14" s="10" t="s">
        <v>29</v>
      </c>
      <c r="D14" s="12">
        <v>537735.8883546046</v>
      </c>
      <c r="E14" s="19">
        <v>551991</v>
      </c>
      <c r="F14" s="17">
        <f t="shared" si="0"/>
        <v>-2.5824898676600528E-2</v>
      </c>
      <c r="G14" s="15">
        <v>41883</v>
      </c>
    </row>
    <row r="15" spans="2:7" x14ac:dyDescent="0.2">
      <c r="B15" s="22">
        <f t="shared" si="1"/>
        <v>14</v>
      </c>
      <c r="C15" s="10" t="s">
        <v>4</v>
      </c>
      <c r="D15" s="12">
        <v>531818.95692568866</v>
      </c>
      <c r="E15" s="12">
        <v>531819</v>
      </c>
      <c r="F15" s="18">
        <f t="shared" si="0"/>
        <v>-8.0994306971538058E-8</v>
      </c>
      <c r="G15" s="16">
        <v>42095</v>
      </c>
    </row>
    <row r="16" spans="2:7" x14ac:dyDescent="0.2">
      <c r="B16" s="22">
        <f t="shared" si="1"/>
        <v>15</v>
      </c>
      <c r="C16" s="10" t="s">
        <v>10</v>
      </c>
      <c r="D16" s="12">
        <v>519856.01911722665</v>
      </c>
      <c r="E16" s="19">
        <v>529291</v>
      </c>
      <c r="F16" s="17">
        <f t="shared" si="0"/>
        <v>-1.7825696795852095E-2</v>
      </c>
      <c r="G16" s="15">
        <v>41821</v>
      </c>
    </row>
    <row r="17" spans="2:7" x14ac:dyDescent="0.2">
      <c r="B17" s="22">
        <f t="shared" si="1"/>
        <v>16</v>
      </c>
      <c r="C17" s="10" t="s">
        <v>13</v>
      </c>
      <c r="D17" s="12">
        <v>517319.65658668708</v>
      </c>
      <c r="E17" s="19">
        <v>531496</v>
      </c>
      <c r="F17" s="17">
        <f t="shared" si="0"/>
        <v>-2.6672530768459067E-2</v>
      </c>
      <c r="G17" s="15">
        <v>41883</v>
      </c>
    </row>
    <row r="18" spans="2:7" x14ac:dyDescent="0.2">
      <c r="B18" s="22">
        <f t="shared" si="1"/>
        <v>17</v>
      </c>
      <c r="C18" s="10" t="s">
        <v>15</v>
      </c>
      <c r="D18" s="12">
        <v>515872.92002099223</v>
      </c>
      <c r="E18" s="19">
        <v>539912</v>
      </c>
      <c r="F18" s="17">
        <f t="shared" si="0"/>
        <v>-4.4524070550400384E-2</v>
      </c>
      <c r="G18" s="15">
        <v>41852</v>
      </c>
    </row>
    <row r="19" spans="2:7" x14ac:dyDescent="0.2">
      <c r="B19" s="22">
        <f t="shared" si="1"/>
        <v>18</v>
      </c>
      <c r="C19" s="10" t="s">
        <v>22</v>
      </c>
      <c r="D19" s="12">
        <v>500575.0283766982</v>
      </c>
      <c r="E19" s="19">
        <v>528564</v>
      </c>
      <c r="F19" s="17">
        <f t="shared" si="0"/>
        <v>-5.2952852678770777E-2</v>
      </c>
      <c r="G19" s="15">
        <v>41913</v>
      </c>
    </row>
    <row r="20" spans="2:7" x14ac:dyDescent="0.2">
      <c r="B20" s="22">
        <f t="shared" si="1"/>
        <v>19</v>
      </c>
      <c r="C20" s="10" t="s">
        <v>16</v>
      </c>
      <c r="D20" s="12">
        <v>471831.55693179852</v>
      </c>
      <c r="E20" s="12">
        <v>471832</v>
      </c>
      <c r="F20" s="18">
        <f t="shared" si="0"/>
        <v>-9.3903805057528179E-7</v>
      </c>
      <c r="G20" s="16">
        <v>42095</v>
      </c>
    </row>
    <row r="21" spans="2:7" x14ac:dyDescent="0.2">
      <c r="B21" s="22">
        <f t="shared" si="1"/>
        <v>20</v>
      </c>
      <c r="C21" s="10" t="s">
        <v>19</v>
      </c>
      <c r="D21" s="12">
        <v>458754.97166722524</v>
      </c>
      <c r="E21" s="19">
        <v>477895</v>
      </c>
      <c r="F21" s="17">
        <f t="shared" si="0"/>
        <v>-4.0050698025245628E-2</v>
      </c>
      <c r="G21" s="15">
        <v>41913</v>
      </c>
    </row>
    <row r="22" spans="2:7" x14ac:dyDescent="0.2">
      <c r="B22" s="22">
        <f t="shared" si="1"/>
        <v>21</v>
      </c>
      <c r="C22" s="10" t="s">
        <v>31</v>
      </c>
      <c r="D22" s="12">
        <v>453546.73940076929</v>
      </c>
      <c r="E22" s="19">
        <v>456357</v>
      </c>
      <c r="F22" s="17">
        <f t="shared" si="0"/>
        <v>-6.1580311011570042E-3</v>
      </c>
      <c r="G22" s="15">
        <v>41791</v>
      </c>
    </row>
    <row r="23" spans="2:7" x14ac:dyDescent="0.2">
      <c r="B23" s="22">
        <f t="shared" si="1"/>
        <v>22</v>
      </c>
      <c r="C23" s="10" t="s">
        <v>5</v>
      </c>
      <c r="D23" s="12">
        <v>413723.414942656</v>
      </c>
      <c r="E23" s="24">
        <v>425430</v>
      </c>
      <c r="F23" s="17">
        <f t="shared" si="0"/>
        <v>-2.7517065221879033E-2</v>
      </c>
      <c r="G23" s="15">
        <v>41852</v>
      </c>
    </row>
    <row r="24" spans="2:7" x14ac:dyDescent="0.2">
      <c r="B24" s="22">
        <f t="shared" si="1"/>
        <v>23</v>
      </c>
      <c r="C24" s="10" t="s">
        <v>24</v>
      </c>
      <c r="D24" s="23">
        <v>398260.51074960706</v>
      </c>
      <c r="E24" s="24">
        <v>400336</v>
      </c>
      <c r="F24" s="25">
        <f t="shared" si="0"/>
        <v>-5.1843682566467767E-3</v>
      </c>
      <c r="G24" s="15">
        <v>42064</v>
      </c>
    </row>
    <row r="25" spans="2:7" x14ac:dyDescent="0.2">
      <c r="B25" s="22">
        <f t="shared" si="1"/>
        <v>24</v>
      </c>
      <c r="C25" s="9" t="s">
        <v>18</v>
      </c>
      <c r="D25" s="23">
        <v>391250.41136658035</v>
      </c>
      <c r="E25" s="23">
        <v>391250</v>
      </c>
      <c r="F25" s="26">
        <f t="shared" si="0"/>
        <v>1.051416179796044E-6</v>
      </c>
      <c r="G25" s="27">
        <v>42095</v>
      </c>
    </row>
    <row r="26" spans="2:7" x14ac:dyDescent="0.2">
      <c r="B26" s="22">
        <f t="shared" si="1"/>
        <v>25</v>
      </c>
      <c r="C26" s="9" t="s">
        <v>27</v>
      </c>
      <c r="D26" s="23">
        <v>379530.81570022955</v>
      </c>
      <c r="E26" s="23">
        <v>379531</v>
      </c>
      <c r="F26" s="26">
        <f t="shared" si="0"/>
        <v>-4.8559872698571786E-7</v>
      </c>
      <c r="G26" s="27">
        <v>42095</v>
      </c>
    </row>
    <row r="27" spans="2:7" x14ac:dyDescent="0.2">
      <c r="B27" s="22">
        <f t="shared" si="1"/>
        <v>26</v>
      </c>
      <c r="C27" s="9" t="s">
        <v>32</v>
      </c>
      <c r="D27" s="23">
        <v>375793.35076568788</v>
      </c>
      <c r="E27" s="23">
        <v>375793</v>
      </c>
      <c r="F27" s="26">
        <f t="shared" si="0"/>
        <v>9.3340133498807844E-7</v>
      </c>
      <c r="G27" s="27">
        <v>42095</v>
      </c>
    </row>
    <row r="28" spans="2:7" x14ac:dyDescent="0.2">
      <c r="B28" s="22">
        <f t="shared" si="1"/>
        <v>27</v>
      </c>
      <c r="C28" s="9" t="s">
        <v>12</v>
      </c>
      <c r="D28" s="23">
        <v>371287.68952000694</v>
      </c>
      <c r="E28" s="24">
        <v>392455</v>
      </c>
      <c r="F28" s="25">
        <f t="shared" si="0"/>
        <v>-5.3935637155834576E-2</v>
      </c>
      <c r="G28" s="28">
        <v>41974</v>
      </c>
    </row>
    <row r="29" spans="2:7" x14ac:dyDescent="0.2">
      <c r="B29" s="22">
        <f t="shared" si="1"/>
        <v>28</v>
      </c>
      <c r="C29" s="9" t="s">
        <v>11</v>
      </c>
      <c r="D29" s="23">
        <v>364360.22259846894</v>
      </c>
      <c r="E29" s="24">
        <v>376855</v>
      </c>
      <c r="F29" s="25">
        <f t="shared" si="0"/>
        <v>-3.3155397703443119E-2</v>
      </c>
      <c r="G29" s="28">
        <v>42005</v>
      </c>
    </row>
    <row r="30" spans="2:7" x14ac:dyDescent="0.2">
      <c r="B30" s="22">
        <f t="shared" si="1"/>
        <v>29</v>
      </c>
      <c r="C30" s="9" t="s">
        <v>30</v>
      </c>
      <c r="D30" s="23">
        <v>347565.75242581399</v>
      </c>
      <c r="E30" s="23">
        <v>347566</v>
      </c>
      <c r="F30" s="26">
        <f t="shared" si="0"/>
        <v>-7.1230841339702929E-7</v>
      </c>
      <c r="G30" s="27">
        <v>42095</v>
      </c>
    </row>
    <row r="31" spans="2:7" x14ac:dyDescent="0.2">
      <c r="B31" s="22">
        <f t="shared" si="1"/>
        <v>30</v>
      </c>
      <c r="C31" s="9" t="s">
        <v>9</v>
      </c>
      <c r="D31" s="23">
        <v>336278.13384659198</v>
      </c>
      <c r="E31" s="23">
        <v>336278</v>
      </c>
      <c r="F31" s="26">
        <f t="shared" si="0"/>
        <v>3.9802363515738811E-7</v>
      </c>
      <c r="G31" s="27">
        <v>42095</v>
      </c>
    </row>
    <row r="32" spans="2:7" x14ac:dyDescent="0.2">
      <c r="B32" s="22">
        <f t="shared" si="1"/>
        <v>31</v>
      </c>
      <c r="C32" s="9" t="s">
        <v>17</v>
      </c>
      <c r="D32" s="23">
        <v>312186.18178660789</v>
      </c>
      <c r="E32" s="24">
        <v>312459</v>
      </c>
      <c r="F32" s="25">
        <f t="shared" si="0"/>
        <v>-8.7313283788307357E-4</v>
      </c>
      <c r="G32" s="28">
        <v>42064</v>
      </c>
    </row>
    <row r="33" spans="2:7" x14ac:dyDescent="0.2">
      <c r="B33" s="22">
        <f t="shared" si="1"/>
        <v>32</v>
      </c>
      <c r="C33" s="9" t="s">
        <v>26</v>
      </c>
      <c r="D33" s="23">
        <v>297491.01443822868</v>
      </c>
      <c r="E33" s="23">
        <v>297491</v>
      </c>
      <c r="F33" s="26">
        <f t="shared" si="0"/>
        <v>4.8533329350076273E-8</v>
      </c>
      <c r="G33" s="27">
        <v>42095</v>
      </c>
    </row>
    <row r="34" spans="2:7" x14ac:dyDescent="0.2">
      <c r="B34" s="22">
        <f t="shared" si="1"/>
        <v>33</v>
      </c>
      <c r="C34" s="9" t="s">
        <v>3</v>
      </c>
      <c r="D34" s="23">
        <v>294453.55986381293</v>
      </c>
      <c r="E34" s="23">
        <v>294454</v>
      </c>
      <c r="F34" s="26">
        <f t="shared" si="0"/>
        <v>-1.494753635778708E-6</v>
      </c>
      <c r="G34" s="27">
        <v>42095</v>
      </c>
    </row>
    <row r="35" spans="2:7" x14ac:dyDescent="0.2">
      <c r="B35" s="22">
        <f t="shared" si="1"/>
        <v>34</v>
      </c>
      <c r="C35" s="9" t="s">
        <v>1</v>
      </c>
      <c r="D35" s="23">
        <v>234315.26075577628</v>
      </c>
      <c r="E35" s="23">
        <v>234315</v>
      </c>
      <c r="F35" s="26">
        <f t="shared" si="0"/>
        <v>1.1128428665777568E-6</v>
      </c>
      <c r="G35" s="27">
        <v>42095</v>
      </c>
    </row>
    <row r="36" spans="2:7" x14ac:dyDescent="0.2">
      <c r="B36" s="13"/>
      <c r="C36" s="29" t="s">
        <v>40</v>
      </c>
      <c r="D36" s="29">
        <v>553389.00551426387</v>
      </c>
      <c r="E36" s="29">
        <v>566022</v>
      </c>
      <c r="F36" s="31">
        <f t="shared" si="0"/>
        <v>-2.2318910723851944E-2</v>
      </c>
      <c r="G36" s="30">
        <v>41913</v>
      </c>
    </row>
    <row r="37" spans="2:7" x14ac:dyDescent="0.2">
      <c r="C37" s="1"/>
      <c r="D37" s="1"/>
      <c r="E37" s="1"/>
      <c r="F37" s="1"/>
      <c r="G37" s="1"/>
    </row>
    <row r="38" spans="2:7" x14ac:dyDescent="0.2">
      <c r="C38" s="1"/>
      <c r="D38" s="1"/>
      <c r="E38" s="1"/>
      <c r="F38" s="4"/>
      <c r="G38" s="1"/>
    </row>
    <row r="39" spans="2:7" x14ac:dyDescent="0.2">
      <c r="C39" s="1"/>
      <c r="D39" s="1"/>
      <c r="E39" s="1"/>
      <c r="F39" s="1"/>
      <c r="G39" s="1"/>
    </row>
    <row r="40" spans="2:7" x14ac:dyDescent="0.2">
      <c r="D40" s="1"/>
      <c r="E40" s="3"/>
      <c r="F40" s="3"/>
    </row>
    <row r="41" spans="2:7" x14ac:dyDescent="0.2">
      <c r="D41" s="1"/>
      <c r="E41" s="3"/>
      <c r="F41" s="3"/>
    </row>
    <row r="42" spans="2:7" x14ac:dyDescent="0.2">
      <c r="D42" s="1"/>
      <c r="E42" s="1"/>
      <c r="F42" s="1"/>
    </row>
    <row r="43" spans="2:7" x14ac:dyDescent="0.2">
      <c r="D43" s="1"/>
      <c r="E43" s="1"/>
      <c r="F43" s="1"/>
    </row>
    <row r="44" spans="2:7" x14ac:dyDescent="0.2">
      <c r="D44" s="5"/>
      <c r="E44" s="1"/>
      <c r="F44" s="1"/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Peaks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2019-08-15T08:52:27Z</cp:lastPrinted>
  <dcterms:created xsi:type="dcterms:W3CDTF">2012-02-04T19:23:16Z</dcterms:created>
  <dcterms:modified xsi:type="dcterms:W3CDTF">2021-10-03T12:08:50Z</dcterms:modified>
</cp:coreProperties>
</file>