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84306F1F-EE68-4098-BA85-D1E6DCAA6431}" xr6:coauthVersionLast="47" xr6:coauthVersionMax="47" xr10:uidLastSave="{00000000-0000-0000-0000-000000000000}"/>
  <bookViews>
    <workbookView xWindow="1080" yWindow="1080" windowWidth="16710" windowHeight="9600" xr2:uid="{00000000-000D-0000-FFFF-FFFF00000000}"/>
  </bookViews>
  <sheets>
    <sheet name="Sheet1" sheetId="1" r:id="rId1"/>
    <sheet name="Pea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" l="1"/>
  <c r="O41" i="1" l="1"/>
  <c r="H38" i="1" l="1"/>
  <c r="I38" i="1"/>
  <c r="I34" i="1" l="1"/>
  <c r="H34" i="1"/>
  <c r="C22" i="1"/>
  <c r="B22" i="1"/>
  <c r="I15" i="1"/>
  <c r="H15" i="1"/>
  <c r="C31" i="1"/>
  <c r="B31" i="1"/>
  <c r="I28" i="1"/>
  <c r="H28" i="1"/>
  <c r="C21" i="1"/>
  <c r="B21" i="1"/>
  <c r="I18" i="1"/>
  <c r="H18" i="1"/>
  <c r="C6" i="1"/>
  <c r="B6" i="1"/>
  <c r="I7" i="1"/>
  <c r="H7" i="1"/>
  <c r="C10" i="1"/>
  <c r="B10" i="1"/>
  <c r="I12" i="1"/>
  <c r="H12" i="1"/>
  <c r="C28" i="1"/>
  <c r="B28" i="1"/>
  <c r="I37" i="1"/>
  <c r="H37" i="1"/>
  <c r="C27" i="1"/>
  <c r="B27" i="1"/>
  <c r="I25" i="1"/>
  <c r="H25" i="1"/>
  <c r="C12" i="1"/>
  <c r="B12" i="1"/>
  <c r="I13" i="1"/>
  <c r="H13" i="1"/>
  <c r="C19" i="1"/>
  <c r="B19" i="1"/>
  <c r="I30" i="1"/>
  <c r="H30" i="1"/>
  <c r="C25" i="1"/>
  <c r="B25" i="1"/>
  <c r="I32" i="1"/>
  <c r="H32" i="1"/>
  <c r="C32" i="1"/>
  <c r="B32" i="1"/>
  <c r="I31" i="1"/>
  <c r="H31" i="1"/>
  <c r="C23" i="1"/>
  <c r="B23" i="1"/>
  <c r="I36" i="1"/>
  <c r="H36" i="1"/>
  <c r="C29" i="1"/>
  <c r="B29" i="1"/>
  <c r="I27" i="1"/>
  <c r="H27" i="1"/>
  <c r="C35" i="1"/>
  <c r="B35" i="1"/>
  <c r="I11" i="1"/>
  <c r="H11" i="1"/>
  <c r="C8" i="1"/>
  <c r="B8" i="1"/>
  <c r="I35" i="1"/>
  <c r="H35" i="1"/>
  <c r="C26" i="1"/>
  <c r="B26" i="1"/>
  <c r="I6" i="1"/>
  <c r="H6" i="1"/>
  <c r="C7" i="1"/>
  <c r="B7" i="1"/>
  <c r="I19" i="1"/>
  <c r="H19" i="1"/>
  <c r="C18" i="1"/>
  <c r="B18" i="1"/>
  <c r="I17" i="1"/>
  <c r="H17" i="1"/>
  <c r="C9" i="1"/>
  <c r="B9" i="1"/>
  <c r="I9" i="1"/>
  <c r="H9" i="1"/>
  <c r="C34" i="1"/>
  <c r="B34" i="1"/>
  <c r="I23" i="1"/>
  <c r="H23" i="1"/>
  <c r="C11" i="1"/>
  <c r="B11" i="1"/>
  <c r="I14" i="1"/>
  <c r="H14" i="1"/>
  <c r="C14" i="1"/>
  <c r="B14" i="1"/>
  <c r="I5" i="1"/>
  <c r="H5" i="1"/>
  <c r="C5" i="1"/>
  <c r="B5" i="1"/>
  <c r="I24" i="1"/>
  <c r="H24" i="1"/>
  <c r="C37" i="1"/>
  <c r="B37" i="1"/>
  <c r="I8" i="1"/>
  <c r="H8" i="1"/>
  <c r="C33" i="1"/>
  <c r="B33" i="1"/>
  <c r="I16" i="1"/>
  <c r="H16" i="1"/>
  <c r="C24" i="1"/>
  <c r="B24" i="1"/>
  <c r="I21" i="1"/>
  <c r="H21" i="1"/>
  <c r="C36" i="1"/>
  <c r="B36" i="1"/>
  <c r="I22" i="1"/>
  <c r="H22" i="1"/>
  <c r="C20" i="1"/>
  <c r="B20" i="1"/>
  <c r="I10" i="1"/>
  <c r="H10" i="1"/>
  <c r="C30" i="1"/>
  <c r="B30" i="1"/>
  <c r="I26" i="1"/>
  <c r="H26" i="1"/>
  <c r="C17" i="1"/>
  <c r="B17" i="1"/>
  <c r="I20" i="1"/>
  <c r="H20" i="1"/>
  <c r="C16" i="1"/>
  <c r="B16" i="1"/>
  <c r="I33" i="1"/>
  <c r="H33" i="1"/>
  <c r="C13" i="1"/>
  <c r="B13" i="1"/>
  <c r="I29" i="1"/>
  <c r="H29" i="1"/>
  <c r="C15" i="1"/>
  <c r="B15" i="1"/>
  <c r="H46" i="1" l="1"/>
  <c r="H45" i="1"/>
  <c r="I46" i="1"/>
  <c r="I45" i="1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H42" i="1" l="1"/>
  <c r="H43" i="1"/>
  <c r="I42" i="1"/>
  <c r="I43" i="1"/>
</calcChain>
</file>

<file path=xl/sharedStrings.xml><?xml version="1.0" encoding="utf-8"?>
<sst xmlns="http://schemas.openxmlformats.org/spreadsheetml/2006/main" count="89" uniqueCount="88">
  <si>
    <t>(Mix adjusted)</t>
  </si>
  <si>
    <t xml:space="preserve">BARKING AND DAGENHAM                  </t>
  </si>
  <si>
    <t xml:space="preserve">BARNET                                </t>
  </si>
  <si>
    <t xml:space="preserve">BEXLEY                                </t>
  </si>
  <si>
    <t xml:space="preserve">BRENT                                 </t>
  </si>
  <si>
    <t xml:space="preserve">BROMLEY                               </t>
  </si>
  <si>
    <t xml:space="preserve">CAMDEN                                </t>
  </si>
  <si>
    <t xml:space="preserve">CITY OF LONDON                        </t>
  </si>
  <si>
    <t xml:space="preserve">CITY OF WESTMINSTER                   </t>
  </si>
  <si>
    <t xml:space="preserve">CROYDON                               </t>
  </si>
  <si>
    <t xml:space="preserve">EALING                                </t>
  </si>
  <si>
    <t xml:space="preserve">ENFIELD                               </t>
  </si>
  <si>
    <t xml:space="preserve">GREENWICH                             </t>
  </si>
  <si>
    <t xml:space="preserve">HACKNEY                               </t>
  </si>
  <si>
    <t xml:space="preserve">HAMMERSMITH AND FULHAM                </t>
  </si>
  <si>
    <t xml:space="preserve">HARINGEY                              </t>
  </si>
  <si>
    <t xml:space="preserve">HARROW                                </t>
  </si>
  <si>
    <t xml:space="preserve">HAVERING                              </t>
  </si>
  <si>
    <t xml:space="preserve">HILLINGDON                            </t>
  </si>
  <si>
    <t xml:space="preserve">HOUNSLOW                              </t>
  </si>
  <si>
    <t xml:space="preserve">ISLINGTON                             </t>
  </si>
  <si>
    <t xml:space="preserve">KENSINGTON AND CHELSEA                </t>
  </si>
  <si>
    <t xml:space="preserve">KINGSTON UPON THAMES                  </t>
  </si>
  <si>
    <t xml:space="preserve">LAMBETH                               </t>
  </si>
  <si>
    <t xml:space="preserve">LEWISHAM                              </t>
  </si>
  <si>
    <t xml:space="preserve">MERTON                                </t>
  </si>
  <si>
    <t xml:space="preserve">NEWHAM                                </t>
  </si>
  <si>
    <t xml:space="preserve">REDBRIDGE                             </t>
  </si>
  <si>
    <t xml:space="preserve">RICHMOND UPON THAMES                  </t>
  </si>
  <si>
    <t xml:space="preserve">SOUTHWARK                             </t>
  </si>
  <si>
    <t xml:space="preserve">SUTTON                                </t>
  </si>
  <si>
    <t xml:space="preserve">TOWER HAMLETS                         </t>
  </si>
  <si>
    <t xml:space="preserve">WALTHAM FOREST                        </t>
  </si>
  <si>
    <t xml:space="preserve">WANDSWORTH                            </t>
  </si>
  <si>
    <t>LONDON BOROUGH</t>
  </si>
  <si>
    <t>RANK BY PRICE</t>
  </si>
  <si>
    <t>AVERAGE HOUSE PRICES BY LONDON BOROUGH</t>
  </si>
  <si>
    <t>Max</t>
  </si>
  <si>
    <t>Min</t>
  </si>
  <si>
    <t>-ve</t>
  </si>
  <si>
    <t>ALL LONDON</t>
  </si>
  <si>
    <t>Month % Change</t>
  </si>
  <si>
    <t>Annual % Change</t>
  </si>
  <si>
    <t>Peak</t>
  </si>
  <si>
    <t>Peak Price</t>
  </si>
  <si>
    <t>% away from Peak</t>
  </si>
  <si>
    <t>Peak Date</t>
  </si>
  <si>
    <t>PEAK AVERAGE HOUSE PRICES BY LONDON BOROUGH</t>
  </si>
  <si>
    <t>+ve</t>
  </si>
  <si>
    <t>Prior Yr Rank</t>
  </si>
  <si>
    <t>Rank By Price</t>
  </si>
  <si>
    <t>London Borough</t>
  </si>
  <si>
    <t>All London</t>
  </si>
  <si>
    <t xml:space="preserve">Camden                                </t>
  </si>
  <si>
    <t xml:space="preserve">Wandsworth                            </t>
  </si>
  <si>
    <t xml:space="preserve">Islington                             </t>
  </si>
  <si>
    <t xml:space="preserve">Brent                                 </t>
  </si>
  <si>
    <t xml:space="preserve">Barnet                                </t>
  </si>
  <si>
    <t xml:space="preserve">Haringey                              </t>
  </si>
  <si>
    <t xml:space="preserve">Merton                                </t>
  </si>
  <si>
    <t xml:space="preserve">Southwark                             </t>
  </si>
  <si>
    <t xml:space="preserve">Hackney                               </t>
  </si>
  <si>
    <t xml:space="preserve">Ealing                                </t>
  </si>
  <si>
    <t xml:space="preserve">Lambeth                               </t>
  </si>
  <si>
    <t xml:space="preserve">Hounslow                              </t>
  </si>
  <si>
    <t xml:space="preserve">Harrow                                </t>
  </si>
  <si>
    <t xml:space="preserve">Bromley                               </t>
  </si>
  <si>
    <t xml:space="preserve">Tower Hamlets                         </t>
  </si>
  <si>
    <t xml:space="preserve">Enfield                               </t>
  </si>
  <si>
    <t xml:space="preserve">Waltham Forest                        </t>
  </si>
  <si>
    <t xml:space="preserve">Lewisham                              </t>
  </si>
  <si>
    <t xml:space="preserve">Greenwich                             </t>
  </si>
  <si>
    <t xml:space="preserve">Redbridge                             </t>
  </si>
  <si>
    <t xml:space="preserve">Hillingdon                            </t>
  </si>
  <si>
    <t xml:space="preserve">Sutton                                </t>
  </si>
  <si>
    <t xml:space="preserve">Croydon                               </t>
  </si>
  <si>
    <t xml:space="preserve">Havering                              </t>
  </si>
  <si>
    <t xml:space="preserve">Newham                                </t>
  </si>
  <si>
    <t xml:space="preserve">Bexley                                </t>
  </si>
  <si>
    <t xml:space="preserve">Kensington and Chelsea                </t>
  </si>
  <si>
    <t xml:space="preserve">City of Westminster                   </t>
  </si>
  <si>
    <t xml:space="preserve">City of London                        </t>
  </si>
  <si>
    <t xml:space="preserve">Hammersmith and Fulham                </t>
  </si>
  <si>
    <t xml:space="preserve">Richmond upon Thames                  </t>
  </si>
  <si>
    <t xml:space="preserve">Kingston upon Thames                  </t>
  </si>
  <si>
    <t xml:space="preserve">Barking and Dagenham                  </t>
  </si>
  <si>
    <t>diff</t>
  </si>
  <si>
    <t>(From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</si>
</sst>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&quot;£&quot;#,##0"/>
    <numFmt numFmtId="166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Open Sans"/>
      <family val="2"/>
    </font>
    <font>
      <b/>
      <sz val="10"/>
      <color rgb="FFE3008C"/>
      <name val="Open Sans"/>
      <family val="2"/>
    </font>
    <font>
      <sz val="10"/>
      <name val="Open Sans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6EDF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rgb="FFC0C0C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3" fillId="0" borderId="0" xfId="0" quotePrefix="1" applyFont="1"/>
    <xf numFmtId="0" fontId="4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2" borderId="5" xfId="0" applyFont="1" applyFill="1" applyBorder="1"/>
    <xf numFmtId="0" fontId="3" fillId="2" borderId="4" xfId="0" applyFont="1" applyFill="1" applyBorder="1"/>
    <xf numFmtId="3" fontId="3" fillId="2" borderId="0" xfId="0" applyNumberFormat="1" applyFont="1" applyFill="1"/>
    <xf numFmtId="3" fontId="3" fillId="2" borderId="4" xfId="0" applyNumberFormat="1" applyFont="1" applyFill="1" applyBorder="1"/>
    <xf numFmtId="0" fontId="3" fillId="2" borderId="1" xfId="0" applyFont="1" applyFill="1" applyBorder="1"/>
    <xf numFmtId="0" fontId="6" fillId="0" borderId="3" xfId="0" applyFont="1" applyBorder="1" applyAlignment="1">
      <alignment horizontal="center" wrapText="1"/>
    </xf>
    <xf numFmtId="17" fontId="3" fillId="0" borderId="4" xfId="0" applyNumberFormat="1" applyFont="1" applyBorder="1"/>
    <xf numFmtId="17" fontId="3" fillId="2" borderId="4" xfId="0" applyNumberFormat="1" applyFont="1" applyFill="1" applyBorder="1"/>
    <xf numFmtId="9" fontId="3" fillId="0" borderId="4" xfId="1" applyFont="1" applyBorder="1"/>
    <xf numFmtId="9" fontId="3" fillId="2" borderId="4" xfId="1" applyFont="1" applyFill="1" applyBorder="1"/>
    <xf numFmtId="3" fontId="3" fillId="0" borderId="4" xfId="0" applyNumberFormat="1" applyFont="1" applyBorder="1"/>
    <xf numFmtId="17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3" fillId="2" borderId="5" xfId="0" applyNumberFormat="1" applyFont="1" applyFill="1" applyBorder="1"/>
    <xf numFmtId="3" fontId="3" fillId="0" borderId="5" xfId="0" applyNumberFormat="1" applyFont="1" applyBorder="1"/>
    <xf numFmtId="9" fontId="3" fillId="0" borderId="5" xfId="1" applyFont="1" applyBorder="1"/>
    <xf numFmtId="9" fontId="3" fillId="2" borderId="5" xfId="1" applyFont="1" applyFill="1" applyBorder="1"/>
    <xf numFmtId="17" fontId="3" fillId="2" borderId="5" xfId="0" applyNumberFormat="1" applyFont="1" applyFill="1" applyBorder="1"/>
    <xf numFmtId="17" fontId="3" fillId="0" borderId="5" xfId="0" applyNumberFormat="1" applyFont="1" applyBorder="1"/>
    <xf numFmtId="3" fontId="5" fillId="0" borderId="1" xfId="0" applyNumberFormat="1" applyFont="1" applyBorder="1"/>
    <xf numFmtId="17" fontId="5" fillId="0" borderId="3" xfId="0" applyNumberFormat="1" applyFont="1" applyBorder="1"/>
    <xf numFmtId="9" fontId="5" fillId="0" borderId="1" xfId="1" applyFont="1" applyBorder="1"/>
    <xf numFmtId="3" fontId="3" fillId="0" borderId="0" xfId="0" applyNumberFormat="1" applyFont="1"/>
    <xf numFmtId="164" fontId="3" fillId="0" borderId="5" xfId="1" applyNumberFormat="1" applyFont="1" applyBorder="1"/>
    <xf numFmtId="0" fontId="3" fillId="2" borderId="0" xfId="0" applyFont="1" applyFill="1"/>
    <xf numFmtId="0" fontId="8" fillId="0" borderId="0" xfId="0" applyFont="1"/>
    <xf numFmtId="0" fontId="0" fillId="0" borderId="7" xfId="0" applyBorder="1"/>
    <xf numFmtId="0" fontId="3" fillId="3" borderId="0" xfId="0" applyFont="1" applyFill="1"/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/>
    <xf numFmtId="17" fontId="10" fillId="0" borderId="2" xfId="0" applyNumberFormat="1" applyFont="1" applyBorder="1" applyAlignment="1">
      <alignment horizontal="center"/>
    </xf>
    <xf numFmtId="17" fontId="10" fillId="0" borderId="3" xfId="0" applyNumberFormat="1" applyFont="1" applyBorder="1" applyAlignment="1">
      <alignment horizontal="center"/>
    </xf>
    <xf numFmtId="17" fontId="10" fillId="0" borderId="6" xfId="0" applyNumberFormat="1" applyFont="1" applyBorder="1" applyAlignment="1">
      <alignment horizontal="center" wrapText="1"/>
    </xf>
    <xf numFmtId="17" fontId="10" fillId="0" borderId="1" xfId="0" applyNumberFormat="1" applyFont="1" applyBorder="1" applyAlignment="1">
      <alignment horizontal="center" wrapText="1"/>
    </xf>
    <xf numFmtId="0" fontId="11" fillId="0" borderId="5" xfId="0" applyFont="1" applyBorder="1"/>
    <xf numFmtId="0" fontId="11" fillId="0" borderId="4" xfId="0" applyFont="1" applyBorder="1"/>
    <xf numFmtId="164" fontId="11" fillId="0" borderId="5" xfId="1" applyNumberFormat="1" applyFont="1" applyBorder="1"/>
    <xf numFmtId="165" fontId="11" fillId="0" borderId="0" xfId="0" applyNumberFormat="1" applyFont="1"/>
    <xf numFmtId="165" fontId="11" fillId="0" borderId="4" xfId="0" applyNumberFormat="1" applyFont="1" applyBorder="1"/>
    <xf numFmtId="0" fontId="11" fillId="4" borderId="8" xfId="0" applyFont="1" applyFill="1" applyBorder="1"/>
    <xf numFmtId="0" fontId="11" fillId="4" borderId="4" xfId="0" applyFont="1" applyFill="1" applyBorder="1"/>
    <xf numFmtId="165" fontId="11" fillId="4" borderId="0" xfId="0" applyNumberFormat="1" applyFont="1" applyFill="1"/>
    <xf numFmtId="165" fontId="11" fillId="4" borderId="4" xfId="0" applyNumberFormat="1" applyFont="1" applyFill="1" applyBorder="1"/>
    <xf numFmtId="164" fontId="11" fillId="4" borderId="5" xfId="0" applyNumberFormat="1" applyFont="1" applyFill="1" applyBorder="1"/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65" fontId="0" fillId="0" borderId="0" xfId="0" applyNumberFormat="1"/>
    <xf numFmtId="166" fontId="8" fillId="0" borderId="0" xfId="2" applyNumberFormat="1" applyFont="1"/>
    <xf numFmtId="166" fontId="0" fillId="0" borderId="0" xfId="2" applyNumberFormat="1" applyFont="1"/>
    <xf numFmtId="3" fontId="0" fillId="0" borderId="0" xfId="0" applyNumberFormat="1"/>
    <xf numFmtId="0" fontId="0" fillId="0" borderId="9" xfId="0" applyFill="1" applyBorder="1"/>
    <xf numFmtId="0" fontId="10" fillId="0" borderId="2" xfId="0" applyFont="1" applyFill="1" applyBorder="1"/>
    <xf numFmtId="0" fontId="10" fillId="0" borderId="10" xfId="0" applyFont="1" applyFill="1" applyBorder="1"/>
    <xf numFmtId="165" fontId="10" fillId="0" borderId="11" xfId="0" applyNumberFormat="1" applyFont="1" applyFill="1" applyBorder="1"/>
    <xf numFmtId="165" fontId="10" fillId="0" borderId="12" xfId="0" applyNumberFormat="1" applyFont="1" applyFill="1" applyBorder="1"/>
    <xf numFmtId="164" fontId="10" fillId="0" borderId="13" xfId="0" applyNumberFormat="1" applyFont="1" applyFill="1" applyBorder="1"/>
    <xf numFmtId="164" fontId="10" fillId="0" borderId="14" xfId="0" applyNumberFormat="1" applyFont="1" applyFill="1" applyBorder="1"/>
    <xf numFmtId="0" fontId="11" fillId="0" borderId="15" xfId="0" applyFont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4" borderId="5" xfId="0" applyFont="1" applyFill="1" applyBorder="1"/>
    <xf numFmtId="0" fontId="11" fillId="0" borderId="8" xfId="0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  <color rgb="FFD6EDF6"/>
      <color rgb="FFE3008C"/>
      <color rgb="FFBBD8E5"/>
      <color rgb="FFB3DFED"/>
      <color rgb="FF66FFFF"/>
      <color rgb="FFCCFFFF"/>
      <color rgb="FF00FFFF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showGridLines="0" tabSelected="1" zoomScaleNormal="100" workbookViewId="0"/>
  </sheetViews>
  <sheetFormatPr defaultRowHeight="12.75" x14ac:dyDescent="0.2"/>
  <cols>
    <col min="1" max="1" width="1.5703125" customWidth="1"/>
    <col min="3" max="3" width="9.5703125" customWidth="1"/>
    <col min="4" max="4" width="27.140625" customWidth="1"/>
    <col min="5" max="7" width="11.5703125" bestFit="1" customWidth="1"/>
    <col min="8" max="8" width="11.140625" customWidth="1"/>
    <col min="9" max="9" width="11.28515625" customWidth="1"/>
    <col min="10" max="10" width="2.7109375" customWidth="1"/>
    <col min="12" max="12" width="11.28515625" bestFit="1" customWidth="1"/>
    <col min="14" max="14" width="14.140625" customWidth="1"/>
    <col min="15" max="15" width="14" customWidth="1"/>
  </cols>
  <sheetData>
    <row r="1" spans="2:18" x14ac:dyDescent="0.2">
      <c r="B1" s="1"/>
      <c r="C1" s="2" t="s">
        <v>36</v>
      </c>
      <c r="D1" s="1"/>
      <c r="E1" s="1"/>
      <c r="F1" s="1"/>
      <c r="G1" s="1"/>
      <c r="H1" s="1"/>
      <c r="I1" s="1"/>
      <c r="J1" s="1"/>
    </row>
    <row r="2" spans="2:18" x14ac:dyDescent="0.2">
      <c r="B2" s="1"/>
      <c r="C2" s="1" t="s">
        <v>0</v>
      </c>
      <c r="D2" s="1"/>
      <c r="E2" s="1"/>
      <c r="F2" s="1"/>
      <c r="G2" s="1"/>
      <c r="H2" s="1"/>
      <c r="I2" s="1"/>
      <c r="J2" s="1"/>
    </row>
    <row r="3" spans="2:18" x14ac:dyDescent="0.2">
      <c r="B3" s="1"/>
      <c r="C3" s="1"/>
      <c r="D3" s="1"/>
      <c r="E3" s="1"/>
      <c r="F3" s="1"/>
      <c r="G3" s="1"/>
      <c r="H3" s="1"/>
      <c r="I3" s="1"/>
      <c r="J3" s="1"/>
    </row>
    <row r="4" spans="2:18" ht="35.25" customHeight="1" x14ac:dyDescent="0.3">
      <c r="B4" s="38" t="s">
        <v>49</v>
      </c>
      <c r="C4" s="39" t="s">
        <v>50</v>
      </c>
      <c r="D4" s="40" t="s">
        <v>51</v>
      </c>
      <c r="E4" s="41">
        <v>44013</v>
      </c>
      <c r="F4" s="41">
        <v>44348</v>
      </c>
      <c r="G4" s="42">
        <v>44378</v>
      </c>
      <c r="H4" s="43" t="s">
        <v>41</v>
      </c>
      <c r="I4" s="44" t="s">
        <v>42</v>
      </c>
      <c r="L4" s="35"/>
      <c r="M4" s="35"/>
      <c r="N4" s="70" t="s">
        <v>37</v>
      </c>
      <c r="O4" s="71" t="s">
        <v>86</v>
      </c>
      <c r="P4" s="35"/>
    </row>
    <row r="5" spans="2:18" ht="15" x14ac:dyDescent="0.3">
      <c r="B5" s="45">
        <f t="shared" ref="B5:B37" si="0">RANK(E5,E$5:E$37)</f>
        <v>1</v>
      </c>
      <c r="C5" s="46">
        <f t="shared" ref="C5:C37" si="1">RANK(G5,G$5:G$37)</f>
        <v>1</v>
      </c>
      <c r="D5" s="46" t="s">
        <v>79</v>
      </c>
      <c r="E5" s="48">
        <v>1840252.9504801764</v>
      </c>
      <c r="F5" s="48">
        <v>1745161.1637411627</v>
      </c>
      <c r="G5" s="49">
        <v>1683123.947555267</v>
      </c>
      <c r="H5" s="47">
        <f t="shared" ref="H5:H37" si="2">+G5/F5-1</f>
        <v>-3.5548130152578183E-2</v>
      </c>
      <c r="I5" s="47">
        <f t="shared" ref="I5:I37" si="3">+G5/E5-1</f>
        <v>-8.5384459176609306E-2</v>
      </c>
      <c r="K5" s="55"/>
      <c r="L5" s="60"/>
      <c r="M5" s="61"/>
      <c r="N5" s="61">
        <v>2312495.2961599678</v>
      </c>
      <c r="O5" s="61">
        <v>629371.34860470076</v>
      </c>
      <c r="P5" s="35"/>
      <c r="R5" s="58"/>
    </row>
    <row r="6" spans="2:18" ht="15" x14ac:dyDescent="0.3">
      <c r="B6" s="45">
        <f t="shared" si="0"/>
        <v>2</v>
      </c>
      <c r="C6" s="46">
        <f t="shared" si="1"/>
        <v>2</v>
      </c>
      <c r="D6" s="46" t="s">
        <v>80</v>
      </c>
      <c r="E6" s="48">
        <v>1830777.2021931449</v>
      </c>
      <c r="F6" s="48">
        <v>1330242.814567118</v>
      </c>
      <c r="G6" s="49">
        <v>1289625.7824266371</v>
      </c>
      <c r="H6" s="47">
        <f t="shared" si="2"/>
        <v>-3.0533547481478629E-2</v>
      </c>
      <c r="I6" s="47">
        <f t="shared" si="3"/>
        <v>-0.29558562293557389</v>
      </c>
      <c r="K6" s="55"/>
      <c r="L6" s="60"/>
      <c r="M6" s="61"/>
      <c r="N6" s="61">
        <v>2035073.882191268</v>
      </c>
      <c r="O6" s="61">
        <v>745448.0997646309</v>
      </c>
      <c r="P6" s="35"/>
      <c r="R6" s="58"/>
    </row>
    <row r="7" spans="2:18" ht="15" x14ac:dyDescent="0.3">
      <c r="B7" s="73">
        <f t="shared" si="0"/>
        <v>3</v>
      </c>
      <c r="C7" s="73">
        <f t="shared" si="1"/>
        <v>3</v>
      </c>
      <c r="D7" s="46" t="s">
        <v>53</v>
      </c>
      <c r="E7" s="48">
        <v>1014177.1753602894</v>
      </c>
      <c r="F7" s="48">
        <v>1061708.8107859557</v>
      </c>
      <c r="G7" s="49">
        <v>1131722.0569832681</v>
      </c>
      <c r="H7" s="47">
        <f t="shared" si="2"/>
        <v>6.594392500659696E-2</v>
      </c>
      <c r="I7" s="47">
        <f t="shared" si="3"/>
        <v>0.1159017225774388</v>
      </c>
      <c r="K7" s="55"/>
      <c r="L7" s="59"/>
      <c r="M7" s="61"/>
      <c r="N7" s="61">
        <v>1211983.6418215816</v>
      </c>
      <c r="O7" s="61">
        <v>80261.584838313516</v>
      </c>
      <c r="P7" s="35"/>
      <c r="R7" s="58"/>
    </row>
    <row r="8" spans="2:18" ht="15" x14ac:dyDescent="0.3">
      <c r="B8" s="45">
        <f t="shared" si="0"/>
        <v>5</v>
      </c>
      <c r="C8" s="46">
        <f t="shared" si="1"/>
        <v>4</v>
      </c>
      <c r="D8" s="46" t="s">
        <v>81</v>
      </c>
      <c r="E8" s="48">
        <v>959482.80734652036</v>
      </c>
      <c r="F8" s="48">
        <v>907064.78792361973</v>
      </c>
      <c r="G8" s="49">
        <v>1040490.7147433492</v>
      </c>
      <c r="H8" s="47">
        <f t="shared" si="2"/>
        <v>0.1470963580508482</v>
      </c>
      <c r="I8" s="47">
        <f t="shared" si="3"/>
        <v>8.442872219968045E-2</v>
      </c>
      <c r="K8" s="55"/>
      <c r="L8" s="59"/>
      <c r="M8" s="61"/>
      <c r="N8" s="61">
        <v>1338671.3057045701</v>
      </c>
      <c r="O8" s="61">
        <v>298180.59096122091</v>
      </c>
      <c r="P8" s="35"/>
      <c r="R8" s="58"/>
    </row>
    <row r="9" spans="2:18" ht="15" x14ac:dyDescent="0.3">
      <c r="B9" s="45">
        <f t="shared" si="0"/>
        <v>4</v>
      </c>
      <c r="C9" s="46">
        <f t="shared" si="1"/>
        <v>5</v>
      </c>
      <c r="D9" s="46" t="s">
        <v>82</v>
      </c>
      <c r="E9" s="48">
        <v>1001233.8319756268</v>
      </c>
      <c r="F9" s="48">
        <v>882757.23290235864</v>
      </c>
      <c r="G9" s="49">
        <v>879801.47153253818</v>
      </c>
      <c r="H9" s="47">
        <f t="shared" si="2"/>
        <v>-3.348328690666591E-3</v>
      </c>
      <c r="I9" s="47">
        <f t="shared" si="3"/>
        <v>-0.12128271794759393</v>
      </c>
      <c r="K9" s="56"/>
      <c r="L9" s="60"/>
      <c r="M9" s="61"/>
      <c r="N9" s="61">
        <v>1101183.3362027542</v>
      </c>
      <c r="O9" s="61">
        <v>221381.86467021599</v>
      </c>
      <c r="P9" s="35"/>
      <c r="R9" s="58"/>
    </row>
    <row r="10" spans="2:18" ht="15" x14ac:dyDescent="0.3">
      <c r="B10" s="45">
        <f t="shared" si="0"/>
        <v>7</v>
      </c>
      <c r="C10" s="46">
        <f t="shared" si="1"/>
        <v>6</v>
      </c>
      <c r="D10" s="46" t="s">
        <v>83</v>
      </c>
      <c r="E10" s="48">
        <v>849189.8931373409</v>
      </c>
      <c r="F10" s="48">
        <v>869639.75105639314</v>
      </c>
      <c r="G10" s="49">
        <v>861409.52575192659</v>
      </c>
      <c r="H10" s="47">
        <f t="shared" si="2"/>
        <v>-9.4639479100040447E-3</v>
      </c>
      <c r="I10" s="47">
        <f t="shared" si="3"/>
        <v>1.4389752767122621E-2</v>
      </c>
      <c r="K10" s="55"/>
      <c r="L10" s="59"/>
      <c r="M10" s="61"/>
      <c r="N10" s="61">
        <v>934645.24583744444</v>
      </c>
      <c r="O10" s="61">
        <v>73235.720085517853</v>
      </c>
      <c r="P10" s="35"/>
      <c r="R10" s="58"/>
    </row>
    <row r="11" spans="2:18" ht="15" x14ac:dyDescent="0.3">
      <c r="B11" s="45">
        <f t="shared" si="0"/>
        <v>6</v>
      </c>
      <c r="C11" s="46">
        <f t="shared" si="1"/>
        <v>7</v>
      </c>
      <c r="D11" s="46" t="s">
        <v>55</v>
      </c>
      <c r="E11" s="48">
        <v>855608.13824652415</v>
      </c>
      <c r="F11" s="48">
        <v>727310.20093957055</v>
      </c>
      <c r="G11" s="49">
        <v>752669.66439722071</v>
      </c>
      <c r="H11" s="47">
        <f t="shared" si="2"/>
        <v>3.4867465663054986E-2</v>
      </c>
      <c r="I11" s="47">
        <f t="shared" si="3"/>
        <v>-0.12031030240112561</v>
      </c>
      <c r="K11" s="55"/>
      <c r="L11" s="60"/>
      <c r="M11" s="61"/>
      <c r="N11" s="61">
        <v>884376.89195641631</v>
      </c>
      <c r="O11" s="61">
        <v>131707.2275591956</v>
      </c>
      <c r="P11" s="35"/>
      <c r="R11" s="58"/>
    </row>
    <row r="12" spans="2:18" ht="15" x14ac:dyDescent="0.3">
      <c r="B12" s="45">
        <f t="shared" si="0"/>
        <v>8</v>
      </c>
      <c r="C12" s="46">
        <f t="shared" si="1"/>
        <v>8</v>
      </c>
      <c r="D12" s="46" t="s">
        <v>54</v>
      </c>
      <c r="E12" s="48">
        <v>778460.69310153555</v>
      </c>
      <c r="F12" s="48">
        <v>721728.54968498368</v>
      </c>
      <c r="G12" s="49">
        <v>725045.34730214346</v>
      </c>
      <c r="H12" s="47">
        <f t="shared" si="2"/>
        <v>4.5956303358201112E-3</v>
      </c>
      <c r="I12" s="47">
        <f t="shared" si="3"/>
        <v>-6.8616625441388912E-2</v>
      </c>
      <c r="K12" s="55"/>
      <c r="L12" s="60"/>
      <c r="M12" s="61"/>
      <c r="N12" s="61">
        <v>837450.32942764752</v>
      </c>
      <c r="O12" s="61">
        <v>112404.98212550406</v>
      </c>
      <c r="P12" s="35"/>
      <c r="R12" s="58"/>
    </row>
    <row r="13" spans="2:18" ht="15" x14ac:dyDescent="0.3">
      <c r="B13" s="45">
        <f t="shared" si="0"/>
        <v>14</v>
      </c>
      <c r="C13" s="46">
        <f t="shared" si="1"/>
        <v>9</v>
      </c>
      <c r="D13" s="46" t="s">
        <v>59</v>
      </c>
      <c r="E13" s="48">
        <v>646302.86690865341</v>
      </c>
      <c r="F13" s="48">
        <v>660739.94794760004</v>
      </c>
      <c r="G13" s="49">
        <v>715280.45414847566</v>
      </c>
      <c r="H13" s="47">
        <f t="shared" si="2"/>
        <v>8.2544587125827906E-2</v>
      </c>
      <c r="I13" s="47">
        <f t="shared" si="3"/>
        <v>0.10672641384023351</v>
      </c>
      <c r="K13" s="56"/>
      <c r="L13" s="60"/>
      <c r="M13" s="61"/>
      <c r="N13" s="61">
        <v>734846.35939941835</v>
      </c>
      <c r="O13" s="61">
        <v>19565.905250942684</v>
      </c>
      <c r="R13" s="58"/>
    </row>
    <row r="14" spans="2:18" ht="15" x14ac:dyDescent="0.3">
      <c r="B14" s="45">
        <f t="shared" si="0"/>
        <v>11</v>
      </c>
      <c r="C14" s="46">
        <f t="shared" si="1"/>
        <v>10</v>
      </c>
      <c r="D14" s="46" t="s">
        <v>57</v>
      </c>
      <c r="E14" s="48">
        <v>659699.77347831184</v>
      </c>
      <c r="F14" s="48">
        <v>657446.5963528679</v>
      </c>
      <c r="G14" s="49">
        <v>667288.3687306348</v>
      </c>
      <c r="H14" s="47">
        <f t="shared" si="2"/>
        <v>1.4969690971652128E-2</v>
      </c>
      <c r="I14" s="47">
        <f t="shared" si="3"/>
        <v>1.1503104226202154E-2</v>
      </c>
      <c r="K14" s="55"/>
      <c r="L14" s="59"/>
      <c r="M14" s="61"/>
      <c r="N14" s="61">
        <v>704575.4907678077</v>
      </c>
      <c r="O14" s="61">
        <v>37287.1220371729</v>
      </c>
      <c r="R14" s="58"/>
    </row>
    <row r="15" spans="2:18" ht="15" x14ac:dyDescent="0.3">
      <c r="B15" s="72">
        <f t="shared" si="0"/>
        <v>16</v>
      </c>
      <c r="C15" s="51">
        <f t="shared" si="1"/>
        <v>11</v>
      </c>
      <c r="D15" s="51" t="s">
        <v>84</v>
      </c>
      <c r="E15" s="52">
        <v>604392.62987958349</v>
      </c>
      <c r="F15" s="52">
        <v>631671.69731873868</v>
      </c>
      <c r="G15" s="53">
        <v>650502.64026931301</v>
      </c>
      <c r="H15" s="54">
        <f t="shared" si="2"/>
        <v>2.9811281763147068E-2</v>
      </c>
      <c r="I15" s="54">
        <f t="shared" si="3"/>
        <v>7.6291483565767981E-2</v>
      </c>
      <c r="K15" s="55"/>
      <c r="L15" s="60"/>
      <c r="M15" s="61"/>
      <c r="N15" s="61">
        <v>650502.64026931301</v>
      </c>
      <c r="O15" s="61">
        <v>0</v>
      </c>
      <c r="R15" s="58"/>
    </row>
    <row r="16" spans="2:18" ht="15" x14ac:dyDescent="0.3">
      <c r="B16" s="45">
        <f t="shared" si="0"/>
        <v>13</v>
      </c>
      <c r="C16" s="46">
        <f t="shared" si="1"/>
        <v>12</v>
      </c>
      <c r="D16" s="46" t="s">
        <v>58</v>
      </c>
      <c r="E16" s="48">
        <v>649104.26151255693</v>
      </c>
      <c r="F16" s="48">
        <v>659575.37236463744</v>
      </c>
      <c r="G16" s="49">
        <v>638314.07798470836</v>
      </c>
      <c r="H16" s="47">
        <f t="shared" si="2"/>
        <v>-3.2234821478712039E-2</v>
      </c>
      <c r="I16" s="47">
        <f t="shared" si="3"/>
        <v>-1.6623190090764517E-2</v>
      </c>
      <c r="K16" s="56"/>
      <c r="L16" s="60"/>
      <c r="M16" s="61"/>
      <c r="N16" s="61">
        <v>702049.26730201673</v>
      </c>
      <c r="O16" s="61">
        <v>63735.189317308366</v>
      </c>
      <c r="R16" s="58"/>
    </row>
    <row r="17" spans="1:21" ht="15" x14ac:dyDescent="0.3">
      <c r="B17" s="45">
        <f t="shared" si="0"/>
        <v>10</v>
      </c>
      <c r="C17" s="46">
        <f t="shared" si="1"/>
        <v>13</v>
      </c>
      <c r="D17" s="46" t="s">
        <v>61</v>
      </c>
      <c r="E17" s="48">
        <v>685661.21118629316</v>
      </c>
      <c r="F17" s="48">
        <v>625253.53491757112</v>
      </c>
      <c r="G17" s="49">
        <v>631158.7726335586</v>
      </c>
      <c r="H17" s="47">
        <f t="shared" si="2"/>
        <v>9.4445491088122058E-3</v>
      </c>
      <c r="I17" s="47">
        <f t="shared" si="3"/>
        <v>-7.9488875356442334E-2</v>
      </c>
      <c r="K17" s="55"/>
      <c r="L17" s="60"/>
      <c r="M17" s="61"/>
      <c r="N17" s="61">
        <v>815547.41581962549</v>
      </c>
      <c r="O17" s="61">
        <v>184388.64318606688</v>
      </c>
      <c r="R17" s="58"/>
    </row>
    <row r="18" spans="1:21" ht="15" x14ac:dyDescent="0.3">
      <c r="B18" s="45">
        <f t="shared" si="0"/>
        <v>9</v>
      </c>
      <c r="C18" s="46">
        <f t="shared" si="1"/>
        <v>14</v>
      </c>
      <c r="D18" s="46" t="s">
        <v>63</v>
      </c>
      <c r="E18" s="48">
        <v>728527.71014307439</v>
      </c>
      <c r="F18" s="48">
        <v>641194.65378929104</v>
      </c>
      <c r="G18" s="49">
        <v>627366.62031151459</v>
      </c>
      <c r="H18" s="47">
        <f t="shared" si="2"/>
        <v>-2.1566046123523419E-2</v>
      </c>
      <c r="I18" s="47">
        <f t="shared" si="3"/>
        <v>-0.13885688687351772</v>
      </c>
      <c r="K18" s="55"/>
      <c r="L18" s="60"/>
      <c r="M18" s="61"/>
      <c r="N18" s="61">
        <v>728527.71014307439</v>
      </c>
      <c r="O18" s="61">
        <v>101161.0898315598</v>
      </c>
      <c r="R18" s="58"/>
    </row>
    <row r="19" spans="1:21" ht="15" x14ac:dyDescent="0.3">
      <c r="B19" s="45">
        <f t="shared" si="0"/>
        <v>15</v>
      </c>
      <c r="C19" s="46">
        <f t="shared" si="1"/>
        <v>15</v>
      </c>
      <c r="D19" s="46" t="s">
        <v>60</v>
      </c>
      <c r="E19" s="48">
        <v>645863.00937100314</v>
      </c>
      <c r="F19" s="48">
        <v>597239.1954647504</v>
      </c>
      <c r="G19" s="49">
        <v>609916.31957920874</v>
      </c>
      <c r="H19" s="47">
        <f t="shared" si="2"/>
        <v>2.122620921520979E-2</v>
      </c>
      <c r="I19" s="47">
        <f t="shared" si="3"/>
        <v>-5.5656833214217327E-2</v>
      </c>
      <c r="K19" s="55"/>
      <c r="L19" s="60"/>
      <c r="M19" s="61"/>
      <c r="N19" s="61">
        <v>898587.39316237916</v>
      </c>
      <c r="O19" s="61">
        <v>288671.07358317042</v>
      </c>
      <c r="R19" s="58"/>
    </row>
    <row r="20" spans="1:21" ht="15" x14ac:dyDescent="0.3">
      <c r="B20" s="45">
        <f t="shared" si="0"/>
        <v>17</v>
      </c>
      <c r="C20" s="46">
        <f t="shared" si="1"/>
        <v>16</v>
      </c>
      <c r="D20" s="46" t="s">
        <v>62</v>
      </c>
      <c r="E20" s="48">
        <v>577879.99617138598</v>
      </c>
      <c r="F20" s="48">
        <v>605887.40602600388</v>
      </c>
      <c r="G20" s="49">
        <v>604854.20662517729</v>
      </c>
      <c r="H20" s="47">
        <f t="shared" si="2"/>
        <v>-1.7052663424765857E-3</v>
      </c>
      <c r="I20" s="47">
        <f t="shared" si="3"/>
        <v>4.6677875393685397E-2</v>
      </c>
      <c r="K20" s="55"/>
      <c r="L20" s="60"/>
      <c r="M20" s="61"/>
      <c r="N20" s="61">
        <v>635369.25261973764</v>
      </c>
      <c r="O20" s="61">
        <v>30515.045994560351</v>
      </c>
      <c r="R20" s="58"/>
    </row>
    <row r="21" spans="1:21" ht="15" x14ac:dyDescent="0.3">
      <c r="B21" s="73">
        <f t="shared" si="0"/>
        <v>12</v>
      </c>
      <c r="C21" s="73">
        <f t="shared" si="1"/>
        <v>17</v>
      </c>
      <c r="D21" s="46" t="s">
        <v>56</v>
      </c>
      <c r="E21" s="48">
        <v>650522.01947972656</v>
      </c>
      <c r="F21" s="48">
        <v>585132.84289989958</v>
      </c>
      <c r="G21" s="49">
        <v>587427.28989637096</v>
      </c>
      <c r="H21" s="47">
        <f t="shared" si="2"/>
        <v>3.9212411750810805E-3</v>
      </c>
      <c r="I21" s="47">
        <f t="shared" si="3"/>
        <v>-9.6990920666786051E-2</v>
      </c>
      <c r="K21" s="55"/>
      <c r="L21" s="60"/>
      <c r="M21" s="61"/>
      <c r="N21" s="61">
        <v>657463.11929980724</v>
      </c>
      <c r="O21" s="61">
        <v>70035.829403436277</v>
      </c>
      <c r="P21" s="46"/>
      <c r="Q21" s="48"/>
      <c r="R21" s="58"/>
      <c r="S21" s="49"/>
      <c r="T21" s="47"/>
      <c r="U21" s="47"/>
    </row>
    <row r="22" spans="1:21" ht="15" x14ac:dyDescent="0.3">
      <c r="B22" s="45">
        <f t="shared" si="0"/>
        <v>20</v>
      </c>
      <c r="C22" s="46">
        <f t="shared" si="1"/>
        <v>18</v>
      </c>
      <c r="D22" s="46" t="s">
        <v>66</v>
      </c>
      <c r="E22" s="48">
        <v>515435.65775221883</v>
      </c>
      <c r="F22" s="48">
        <v>557664.02737605374</v>
      </c>
      <c r="G22" s="49">
        <v>552266.37657160906</v>
      </c>
      <c r="H22" s="47">
        <f t="shared" si="2"/>
        <v>-9.679037089485476E-3</v>
      </c>
      <c r="I22" s="47">
        <f t="shared" si="3"/>
        <v>7.1455511983797404E-2</v>
      </c>
      <c r="K22" s="55"/>
      <c r="L22" s="60"/>
      <c r="M22" s="61"/>
      <c r="N22" s="61">
        <v>557664.02737605374</v>
      </c>
      <c r="O22" s="61">
        <v>5397.6508044446819</v>
      </c>
      <c r="R22" s="58"/>
    </row>
    <row r="23" spans="1:21" ht="15" x14ac:dyDescent="0.3">
      <c r="B23" s="45">
        <f t="shared" si="0"/>
        <v>19</v>
      </c>
      <c r="C23" s="46">
        <f t="shared" si="1"/>
        <v>19</v>
      </c>
      <c r="D23" s="46" t="s">
        <v>64</v>
      </c>
      <c r="E23" s="48">
        <v>527811.09291871148</v>
      </c>
      <c r="F23" s="48">
        <v>534917.85285383335</v>
      </c>
      <c r="G23" s="49">
        <v>545808.34297136508</v>
      </c>
      <c r="H23" s="47">
        <f t="shared" si="2"/>
        <v>2.0359182366843864E-2</v>
      </c>
      <c r="I23" s="47">
        <f t="shared" si="3"/>
        <v>3.4097900355090527E-2</v>
      </c>
      <c r="K23" s="55"/>
      <c r="L23" s="60"/>
      <c r="M23" s="61"/>
      <c r="N23" s="61">
        <v>595409.20275667997</v>
      </c>
      <c r="O23" s="61">
        <v>49600.859785314882</v>
      </c>
      <c r="R23" s="58"/>
    </row>
    <row r="24" spans="1:21" ht="15" x14ac:dyDescent="0.3">
      <c r="B24" s="45">
        <f t="shared" si="0"/>
        <v>21</v>
      </c>
      <c r="C24" s="46">
        <f t="shared" si="1"/>
        <v>20</v>
      </c>
      <c r="D24" s="46" t="s">
        <v>65</v>
      </c>
      <c r="E24" s="48">
        <v>507417.54816974001</v>
      </c>
      <c r="F24" s="48">
        <v>531822.60516000376</v>
      </c>
      <c r="G24" s="49">
        <v>535604.22581648361</v>
      </c>
      <c r="H24" s="47">
        <f t="shared" si="2"/>
        <v>7.1106805536069739E-3</v>
      </c>
      <c r="I24" s="47">
        <f t="shared" si="3"/>
        <v>5.55492764261174E-2</v>
      </c>
      <c r="K24" s="55"/>
      <c r="L24" s="60"/>
      <c r="M24" s="61"/>
      <c r="N24" s="61">
        <v>559754.25610518048</v>
      </c>
      <c r="O24" s="61">
        <v>24150.030288696871</v>
      </c>
      <c r="R24" s="58"/>
    </row>
    <row r="25" spans="1:21" ht="15" x14ac:dyDescent="0.3">
      <c r="B25" s="45">
        <f t="shared" si="0"/>
        <v>18</v>
      </c>
      <c r="C25" s="46">
        <f t="shared" si="1"/>
        <v>21</v>
      </c>
      <c r="D25" s="46" t="s">
        <v>67</v>
      </c>
      <c r="E25" s="48">
        <v>552134.37111934833</v>
      </c>
      <c r="F25" s="48">
        <v>532784.14868560748</v>
      </c>
      <c r="G25" s="49">
        <v>534727.77679270739</v>
      </c>
      <c r="H25" s="47">
        <f t="shared" si="2"/>
        <v>3.6480591847465327E-3</v>
      </c>
      <c r="I25" s="47">
        <f t="shared" si="3"/>
        <v>-3.1526011125430187E-2</v>
      </c>
      <c r="K25" s="55"/>
      <c r="L25" s="60"/>
      <c r="M25" s="61"/>
      <c r="N25" s="61">
        <v>619099.50765421509</v>
      </c>
      <c r="O25" s="61">
        <v>84371.730861507705</v>
      </c>
      <c r="R25" s="58"/>
    </row>
    <row r="26" spans="1:21" ht="15" x14ac:dyDescent="0.3">
      <c r="B26" s="50">
        <f t="shared" si="0"/>
        <v>26</v>
      </c>
      <c r="C26" s="50">
        <f t="shared" si="1"/>
        <v>22</v>
      </c>
      <c r="D26" s="51" t="s">
        <v>72</v>
      </c>
      <c r="E26" s="52">
        <v>452411.09939272556</v>
      </c>
      <c r="F26" s="52">
        <v>511224.91349675244</v>
      </c>
      <c r="G26" s="53">
        <v>527103.17527928622</v>
      </c>
      <c r="H26" s="54">
        <f t="shared" si="2"/>
        <v>3.1059248802894457E-2</v>
      </c>
      <c r="I26" s="54">
        <f t="shared" si="3"/>
        <v>0.16509779708504135</v>
      </c>
      <c r="K26" s="55"/>
      <c r="L26" s="60"/>
      <c r="M26" s="61"/>
      <c r="N26" s="61">
        <v>527103.17527928622</v>
      </c>
      <c r="O26" s="61">
        <v>0</v>
      </c>
      <c r="R26" s="58"/>
    </row>
    <row r="27" spans="1:21" ht="15" x14ac:dyDescent="0.3">
      <c r="A27" s="36"/>
      <c r="B27" s="45">
        <f t="shared" si="0"/>
        <v>24</v>
      </c>
      <c r="C27" s="46">
        <f t="shared" si="1"/>
        <v>23</v>
      </c>
      <c r="D27" s="46" t="s">
        <v>69</v>
      </c>
      <c r="E27" s="48">
        <v>475633.45407549478</v>
      </c>
      <c r="F27" s="48">
        <v>504296.53508538922</v>
      </c>
      <c r="G27" s="49">
        <v>505408.5116820081</v>
      </c>
      <c r="H27" s="47">
        <f t="shared" si="2"/>
        <v>2.2050054268776265E-3</v>
      </c>
      <c r="I27" s="47">
        <f t="shared" si="3"/>
        <v>6.2600848092967176E-2</v>
      </c>
      <c r="K27" s="56"/>
      <c r="L27" s="60"/>
      <c r="M27" s="61"/>
      <c r="N27" s="61">
        <v>509769.54741511121</v>
      </c>
      <c r="O27" s="61">
        <v>4361.0357331031119</v>
      </c>
      <c r="R27" s="58"/>
    </row>
    <row r="28" spans="1:21" ht="15" x14ac:dyDescent="0.3">
      <c r="B28" s="45">
        <f t="shared" si="0"/>
        <v>22</v>
      </c>
      <c r="C28" s="46">
        <f t="shared" si="1"/>
        <v>24</v>
      </c>
      <c r="D28" s="46" t="s">
        <v>68</v>
      </c>
      <c r="E28" s="48">
        <v>480254.81724076084</v>
      </c>
      <c r="F28" s="48">
        <v>499762.1262867903</v>
      </c>
      <c r="G28" s="49">
        <v>501272.2660115459</v>
      </c>
      <c r="H28" s="47">
        <f t="shared" si="2"/>
        <v>3.0217170236086499E-3</v>
      </c>
      <c r="I28" s="47">
        <f t="shared" si="3"/>
        <v>4.3763119111512427E-2</v>
      </c>
      <c r="K28" s="55"/>
      <c r="L28" s="60"/>
      <c r="M28" s="61"/>
      <c r="N28" s="61">
        <v>518294.6759816464</v>
      </c>
      <c r="O28" s="61">
        <v>17022.409970100503</v>
      </c>
      <c r="R28" s="58"/>
    </row>
    <row r="29" spans="1:21" ht="15" x14ac:dyDescent="0.3">
      <c r="B29" s="45">
        <f t="shared" si="0"/>
        <v>23</v>
      </c>
      <c r="C29" s="46">
        <f t="shared" si="1"/>
        <v>25</v>
      </c>
      <c r="D29" s="46" t="s">
        <v>70</v>
      </c>
      <c r="E29" s="48">
        <v>479537.76479267626</v>
      </c>
      <c r="F29" s="48">
        <v>482714.51066879818</v>
      </c>
      <c r="G29" s="49">
        <v>484369.80115772667</v>
      </c>
      <c r="H29" s="47">
        <f t="shared" si="2"/>
        <v>3.4291293349253404E-3</v>
      </c>
      <c r="I29" s="47">
        <f t="shared" si="3"/>
        <v>1.0076445944021684E-2</v>
      </c>
      <c r="K29" s="55"/>
      <c r="L29" s="59"/>
      <c r="M29" s="61"/>
      <c r="N29" s="61">
        <v>514520.18028909265</v>
      </c>
      <c r="O29" s="61">
        <v>30150.379131365975</v>
      </c>
      <c r="R29" s="58"/>
    </row>
    <row r="30" spans="1:21" ht="15" x14ac:dyDescent="0.3">
      <c r="B30" s="45">
        <f t="shared" si="0"/>
        <v>25</v>
      </c>
      <c r="C30" s="46">
        <f t="shared" si="1"/>
        <v>26</v>
      </c>
      <c r="D30" s="46" t="s">
        <v>71</v>
      </c>
      <c r="E30" s="48">
        <v>474815.34330306348</v>
      </c>
      <c r="F30" s="48">
        <v>479581.4277517015</v>
      </c>
      <c r="G30" s="49">
        <v>480010.47180138156</v>
      </c>
      <c r="H30" s="47">
        <f t="shared" si="2"/>
        <v>8.9462190329481217E-4</v>
      </c>
      <c r="I30" s="47">
        <f t="shared" si="3"/>
        <v>1.0941366094402216E-2</v>
      </c>
      <c r="K30" s="56"/>
      <c r="L30" s="60"/>
      <c r="M30" s="61"/>
      <c r="N30" s="61">
        <v>518617.48878906836</v>
      </c>
      <c r="O30" s="61">
        <v>38607.016987686802</v>
      </c>
      <c r="R30" s="58"/>
    </row>
    <row r="31" spans="1:21" ht="15" x14ac:dyDescent="0.3">
      <c r="B31" s="73">
        <f t="shared" si="0"/>
        <v>27</v>
      </c>
      <c r="C31" s="73">
        <f t="shared" si="1"/>
        <v>27</v>
      </c>
      <c r="D31" s="46" t="s">
        <v>73</v>
      </c>
      <c r="E31" s="48">
        <v>446090.86635123909</v>
      </c>
      <c r="F31" s="48">
        <v>471067.21352281218</v>
      </c>
      <c r="G31" s="49">
        <v>472127.62886761595</v>
      </c>
      <c r="H31" s="47">
        <f t="shared" si="2"/>
        <v>2.2510913822118006E-3</v>
      </c>
      <c r="I31" s="47">
        <f t="shared" si="3"/>
        <v>5.8366499922632986E-2</v>
      </c>
      <c r="K31" s="55"/>
      <c r="L31" s="60"/>
      <c r="M31" s="61"/>
      <c r="N31" s="61">
        <v>481764.64512468642</v>
      </c>
      <c r="O31" s="61">
        <v>9637.0162570704706</v>
      </c>
      <c r="R31" s="58"/>
    </row>
    <row r="32" spans="1:21" ht="15" x14ac:dyDescent="0.3">
      <c r="A32" s="36"/>
      <c r="B32" s="45">
        <f t="shared" si="0"/>
        <v>30</v>
      </c>
      <c r="C32" s="46">
        <f t="shared" si="1"/>
        <v>28</v>
      </c>
      <c r="D32" s="46" t="s">
        <v>74</v>
      </c>
      <c r="E32" s="48">
        <v>424145.334708946</v>
      </c>
      <c r="F32" s="48">
        <v>438251.38274687435</v>
      </c>
      <c r="G32" s="49">
        <v>449154.43193548033</v>
      </c>
      <c r="H32" s="47">
        <f t="shared" si="2"/>
        <v>2.4878527753335877E-2</v>
      </c>
      <c r="I32" s="47">
        <f t="shared" si="3"/>
        <v>5.8963508920110819E-2</v>
      </c>
      <c r="K32" s="55"/>
      <c r="L32" s="60"/>
      <c r="M32" s="61"/>
      <c r="N32" s="61">
        <v>464821.96018030168</v>
      </c>
      <c r="O32" s="61">
        <v>15667.528244821355</v>
      </c>
      <c r="R32" s="58"/>
    </row>
    <row r="33" spans="1:18" ht="15" x14ac:dyDescent="0.3">
      <c r="B33" s="45">
        <f t="shared" si="0"/>
        <v>29</v>
      </c>
      <c r="C33" s="46">
        <f t="shared" si="1"/>
        <v>29</v>
      </c>
      <c r="D33" s="46" t="s">
        <v>75</v>
      </c>
      <c r="E33" s="48">
        <v>428216.18675584224</v>
      </c>
      <c r="F33" s="48">
        <v>433591.3200473031</v>
      </c>
      <c r="G33" s="49">
        <v>433246.01203959342</v>
      </c>
      <c r="H33" s="47">
        <f t="shared" si="2"/>
        <v>-7.9639049894264513E-4</v>
      </c>
      <c r="I33" s="47">
        <f t="shared" si="3"/>
        <v>1.1745995222312899E-2</v>
      </c>
      <c r="K33" s="56"/>
      <c r="L33" s="60"/>
      <c r="M33" s="61"/>
      <c r="N33" s="61">
        <v>440311.63302264904</v>
      </c>
      <c r="O33" s="61">
        <v>7065.6209830556181</v>
      </c>
      <c r="R33" s="58"/>
    </row>
    <row r="34" spans="1:18" ht="15" x14ac:dyDescent="0.3">
      <c r="B34" s="72">
        <f t="shared" si="0"/>
        <v>31</v>
      </c>
      <c r="C34" s="51">
        <f t="shared" si="1"/>
        <v>30</v>
      </c>
      <c r="D34" s="51" t="s">
        <v>76</v>
      </c>
      <c r="E34" s="52">
        <v>405799.01432864927</v>
      </c>
      <c r="F34" s="52">
        <v>424425.3097710603</v>
      </c>
      <c r="G34" s="53">
        <v>427298.06663360487</v>
      </c>
      <c r="H34" s="54">
        <f t="shared" si="2"/>
        <v>6.768580469657115E-3</v>
      </c>
      <c r="I34" s="54">
        <f t="shared" si="3"/>
        <v>5.2979557726436255E-2</v>
      </c>
      <c r="K34" s="55"/>
      <c r="L34" s="60"/>
      <c r="M34" s="61"/>
      <c r="N34" s="61">
        <v>427298.06663360487</v>
      </c>
      <c r="O34" s="61">
        <v>0</v>
      </c>
      <c r="R34" s="58"/>
    </row>
    <row r="35" spans="1:18" ht="15" x14ac:dyDescent="0.3">
      <c r="A35" s="36"/>
      <c r="B35" s="45">
        <f t="shared" si="0"/>
        <v>28</v>
      </c>
      <c r="C35" s="46">
        <f t="shared" si="1"/>
        <v>31</v>
      </c>
      <c r="D35" s="46" t="s">
        <v>77</v>
      </c>
      <c r="E35" s="48">
        <v>432411.762309952</v>
      </c>
      <c r="F35" s="48">
        <v>413143.2462930617</v>
      </c>
      <c r="G35" s="49">
        <v>413549.06283019809</v>
      </c>
      <c r="H35" s="47">
        <f t="shared" si="2"/>
        <v>9.8226593506622883E-4</v>
      </c>
      <c r="I35" s="47">
        <f t="shared" si="3"/>
        <v>-4.3622077667334946E-2</v>
      </c>
      <c r="K35" s="56"/>
      <c r="L35" s="59"/>
      <c r="M35" s="61"/>
      <c r="N35" s="61">
        <v>460528.7666531271</v>
      </c>
      <c r="O35" s="61">
        <v>46979.703822929005</v>
      </c>
      <c r="R35" s="58"/>
    </row>
    <row r="36" spans="1:18" ht="15" x14ac:dyDescent="0.3">
      <c r="B36" s="72">
        <f t="shared" si="0"/>
        <v>32</v>
      </c>
      <c r="C36" s="51">
        <f t="shared" si="1"/>
        <v>32</v>
      </c>
      <c r="D36" s="51" t="s">
        <v>78</v>
      </c>
      <c r="E36" s="52">
        <v>386392.55798829603</v>
      </c>
      <c r="F36" s="52">
        <v>399092.70844362368</v>
      </c>
      <c r="G36" s="53">
        <v>401487.78679009021</v>
      </c>
      <c r="H36" s="54">
        <f t="shared" si="2"/>
        <v>6.0013082068244294E-3</v>
      </c>
      <c r="I36" s="54">
        <f t="shared" si="3"/>
        <v>3.9067079553461337E-2</v>
      </c>
      <c r="K36" s="55"/>
      <c r="L36" s="60"/>
      <c r="M36" s="61"/>
      <c r="N36" s="61">
        <v>401487.78679009021</v>
      </c>
      <c r="O36" s="61">
        <v>0</v>
      </c>
      <c r="R36" s="58"/>
    </row>
    <row r="37" spans="1:18" ht="15" x14ac:dyDescent="0.3">
      <c r="B37" s="69">
        <f t="shared" si="0"/>
        <v>33</v>
      </c>
      <c r="C37" s="46">
        <f t="shared" si="1"/>
        <v>33</v>
      </c>
      <c r="D37" s="46" t="s">
        <v>85</v>
      </c>
      <c r="E37" s="48">
        <v>320991.66493840609</v>
      </c>
      <c r="F37" s="48">
        <v>325549.71939979831</v>
      </c>
      <c r="G37" s="49">
        <v>325367.45180740958</v>
      </c>
      <c r="H37" s="47">
        <f t="shared" si="2"/>
        <v>-5.5987636151177966E-4</v>
      </c>
      <c r="I37" s="47">
        <f t="shared" si="3"/>
        <v>1.363208876418387E-2</v>
      </c>
      <c r="K37" s="56"/>
      <c r="L37" s="59"/>
      <c r="M37" s="61"/>
      <c r="N37" s="61">
        <v>334651.96622345649</v>
      </c>
      <c r="O37" s="61">
        <v>9284.5144160469063</v>
      </c>
      <c r="R37" s="58"/>
    </row>
    <row r="38" spans="1:18" ht="15" x14ac:dyDescent="0.3">
      <c r="A38" s="36"/>
      <c r="B38" s="62"/>
      <c r="C38" s="63"/>
      <c r="D38" s="64" t="s">
        <v>52</v>
      </c>
      <c r="E38" s="65">
        <v>631663.88078885374</v>
      </c>
      <c r="F38" s="65">
        <v>625826.06915760692</v>
      </c>
      <c r="G38" s="66">
        <v>629000.3679985964</v>
      </c>
      <c r="H38" s="67">
        <f t="shared" ref="H38" si="4">+G38/F38-1</f>
        <v>5.0721741989148139E-3</v>
      </c>
      <c r="I38" s="68">
        <f t="shared" ref="I38" si="5">+G38/E38-1</f>
        <v>-4.2166615367195126E-3</v>
      </c>
      <c r="K38" s="57"/>
      <c r="L38" s="59"/>
      <c r="M38" s="66"/>
      <c r="N38" s="66">
        <v>650034.85820414557</v>
      </c>
      <c r="O38" s="66">
        <f>+N38-G38</f>
        <v>21034.490205549169</v>
      </c>
      <c r="P38" s="58"/>
      <c r="R38" s="58"/>
    </row>
    <row r="39" spans="1:18" x14ac:dyDescent="0.2">
      <c r="B39" s="1"/>
      <c r="C39" s="1"/>
      <c r="D39" s="1"/>
      <c r="E39" s="1"/>
      <c r="F39" s="1"/>
      <c r="G39" s="1"/>
      <c r="H39" s="1"/>
      <c r="I39" s="1"/>
    </row>
    <row r="40" spans="1:18" x14ac:dyDescent="0.2">
      <c r="B40" s="1"/>
      <c r="C40" s="1"/>
      <c r="D40" s="1"/>
      <c r="E40" s="1"/>
      <c r="F40" s="1"/>
      <c r="G40" s="1"/>
      <c r="H40" s="1"/>
      <c r="I40" s="4"/>
    </row>
    <row r="41" spans="1:18" x14ac:dyDescent="0.2">
      <c r="B41" s="1"/>
      <c r="C41" s="34"/>
      <c r="D41" s="34"/>
      <c r="E41" s="34"/>
      <c r="F41" s="11" t="s">
        <v>43</v>
      </c>
      <c r="G41" s="11"/>
      <c r="H41" s="1"/>
      <c r="I41" s="37">
        <v>4</v>
      </c>
      <c r="K41" s="1" t="s">
        <v>87</v>
      </c>
      <c r="O41">
        <f>COUNTIF(O5:O37,"=0")</f>
        <v>4</v>
      </c>
    </row>
    <row r="42" spans="1:18" x14ac:dyDescent="0.2">
      <c r="B42" s="8"/>
      <c r="C42" s="7"/>
      <c r="D42" s="7"/>
      <c r="E42" s="32"/>
      <c r="F42" s="32" t="s">
        <v>37</v>
      </c>
      <c r="G42" s="19"/>
      <c r="H42" s="33">
        <f>MAX(H5:H37)</f>
        <v>0.1470963580508482</v>
      </c>
      <c r="I42" s="33">
        <f>MAX(I5:I37)</f>
        <v>0.16509779708504135</v>
      </c>
    </row>
    <row r="43" spans="1:18" x14ac:dyDescent="0.2">
      <c r="B43" s="8"/>
      <c r="C43" s="7"/>
      <c r="D43" s="7"/>
      <c r="E43" s="32"/>
      <c r="F43" s="32" t="s">
        <v>38</v>
      </c>
      <c r="G43" s="19"/>
      <c r="H43" s="33">
        <f>MIN(H5:H37)</f>
        <v>-3.5548130152578183E-2</v>
      </c>
      <c r="I43" s="33">
        <f>MIN(I5:I37)</f>
        <v>-0.29558562293557389</v>
      </c>
    </row>
    <row r="44" spans="1:18" x14ac:dyDescent="0.2">
      <c r="F44" s="1"/>
      <c r="G44" s="1"/>
      <c r="H44" s="1"/>
      <c r="I44" s="1"/>
    </row>
    <row r="45" spans="1:18" x14ac:dyDescent="0.2">
      <c r="F45" s="5" t="s">
        <v>48</v>
      </c>
      <c r="G45" s="1"/>
      <c r="H45" s="1">
        <f>COUNTIF(H5:H37,"&gt;0.0")</f>
        <v>23</v>
      </c>
      <c r="I45" s="1">
        <f>COUNTIF(I5:I37,"&gt;0.0")</f>
        <v>21</v>
      </c>
    </row>
    <row r="46" spans="1:18" x14ac:dyDescent="0.2">
      <c r="F46" s="5" t="s">
        <v>39</v>
      </c>
      <c r="G46" s="5"/>
      <c r="H46" s="1">
        <f>COUNTIF(H5:H37,"&lt;0")</f>
        <v>10</v>
      </c>
      <c r="I46" s="1">
        <f>COUNTIF(I5:I37,"&lt;0")</f>
        <v>12</v>
      </c>
    </row>
  </sheetData>
  <sortState xmlns:xlrd2="http://schemas.microsoft.com/office/spreadsheetml/2017/richdata2" ref="B5:O37">
    <sortCondition descending="1" ref="G5:G37"/>
  </sortState>
  <phoneticPr fontId="2" type="noConversion"/>
  <pageMargins left="0.75" right="0.75" top="1" bottom="1" header="0.5" footer="0.5"/>
  <pageSetup paperSize="9" orientation="portrait" horizontalDpi="4294967293" r:id="rId1"/>
  <headerFooter alignWithMargins="0"/>
  <ignoredErrors>
    <ignoredError sqref="O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44"/>
  <sheetViews>
    <sheetView showGridLines="0" workbookViewId="0"/>
  </sheetViews>
  <sheetFormatPr defaultRowHeight="12.75" x14ac:dyDescent="0.2"/>
  <cols>
    <col min="3" max="3" width="23.5703125" customWidth="1"/>
    <col min="4" max="4" width="9.7109375" customWidth="1"/>
    <col min="6" max="6" width="9.85546875" customWidth="1"/>
    <col min="7" max="7" width="10.140625" customWidth="1"/>
  </cols>
  <sheetData>
    <row r="1" spans="2:7" x14ac:dyDescent="0.2">
      <c r="C1" s="2" t="s">
        <v>47</v>
      </c>
      <c r="D1" s="1"/>
      <c r="E1" s="1"/>
      <c r="F1" s="1"/>
      <c r="G1" s="1"/>
    </row>
    <row r="2" spans="2:7" ht="25.5" customHeight="1" x14ac:dyDescent="0.2">
      <c r="B2" s="21" t="s">
        <v>35</v>
      </c>
      <c r="C2" s="6" t="s">
        <v>34</v>
      </c>
      <c r="D2" s="20">
        <v>42095</v>
      </c>
      <c r="E2" s="14" t="s">
        <v>44</v>
      </c>
      <c r="F2" s="14" t="s">
        <v>45</v>
      </c>
      <c r="G2" s="14" t="s">
        <v>46</v>
      </c>
    </row>
    <row r="3" spans="2:7" x14ac:dyDescent="0.2">
      <c r="B3" s="22">
        <f>RANK(D3,D$3:D$37)</f>
        <v>1</v>
      </c>
      <c r="C3" s="10" t="s">
        <v>21</v>
      </c>
      <c r="D3" s="12">
        <v>1704768.3767904162</v>
      </c>
      <c r="E3" s="19">
        <v>2028074</v>
      </c>
      <c r="F3" s="17">
        <f t="shared" ref="F3:F36" si="0">((E3-D3)/E3)*-1</f>
        <v>-0.15941510182053703</v>
      </c>
      <c r="G3" s="15">
        <v>41883</v>
      </c>
    </row>
    <row r="4" spans="2:7" x14ac:dyDescent="0.2">
      <c r="B4" s="22">
        <f t="shared" ref="B4:B35" si="1">RANK(D4,D$3:D$37)</f>
        <v>2</v>
      </c>
      <c r="C4" s="10" t="s">
        <v>8</v>
      </c>
      <c r="D4" s="12">
        <v>1256015.5516528494</v>
      </c>
      <c r="E4" s="19">
        <v>1616168</v>
      </c>
      <c r="F4" s="17">
        <f t="shared" si="0"/>
        <v>-0.22284344718318305</v>
      </c>
      <c r="G4" s="15">
        <v>41944</v>
      </c>
    </row>
    <row r="5" spans="2:7" x14ac:dyDescent="0.2">
      <c r="B5" s="22">
        <f t="shared" si="1"/>
        <v>3</v>
      </c>
      <c r="C5" s="10" t="s">
        <v>7</v>
      </c>
      <c r="D5" s="12">
        <v>957104.9111899609</v>
      </c>
      <c r="E5" s="19">
        <v>1009450</v>
      </c>
      <c r="F5" s="17">
        <f t="shared" si="0"/>
        <v>-5.185505850714657E-2</v>
      </c>
      <c r="G5" s="15">
        <v>41821</v>
      </c>
    </row>
    <row r="6" spans="2:7" x14ac:dyDescent="0.2">
      <c r="B6" s="22">
        <f t="shared" si="1"/>
        <v>4</v>
      </c>
      <c r="C6" s="10" t="s">
        <v>14</v>
      </c>
      <c r="D6" s="12">
        <v>930888.16798758972</v>
      </c>
      <c r="E6" s="19">
        <v>995805</v>
      </c>
      <c r="F6" s="17">
        <f t="shared" si="0"/>
        <v>-6.5190305343325525E-2</v>
      </c>
      <c r="G6" s="15">
        <v>42005</v>
      </c>
    </row>
    <row r="7" spans="2:7" x14ac:dyDescent="0.2">
      <c r="B7" s="22">
        <f t="shared" si="1"/>
        <v>5</v>
      </c>
      <c r="C7" s="10" t="s">
        <v>6</v>
      </c>
      <c r="D7" s="12">
        <v>878826.66155028611</v>
      </c>
      <c r="E7" s="19">
        <v>986544</v>
      </c>
      <c r="F7" s="17">
        <f t="shared" si="0"/>
        <v>-0.1091865527028839</v>
      </c>
      <c r="G7" s="15">
        <v>41883</v>
      </c>
    </row>
    <row r="8" spans="2:7" x14ac:dyDescent="0.2">
      <c r="B8" s="22">
        <f t="shared" si="1"/>
        <v>6</v>
      </c>
      <c r="C8" s="10" t="s">
        <v>28</v>
      </c>
      <c r="D8" s="12">
        <v>785938.79533460934</v>
      </c>
      <c r="E8" s="12">
        <v>785939</v>
      </c>
      <c r="F8" s="18">
        <f t="shared" si="0"/>
        <v>-2.6040874757225731E-7</v>
      </c>
      <c r="G8" s="16">
        <v>42095</v>
      </c>
    </row>
    <row r="9" spans="2:7" x14ac:dyDescent="0.2">
      <c r="B9" s="22">
        <f t="shared" si="1"/>
        <v>7</v>
      </c>
      <c r="C9" s="10" t="s">
        <v>20</v>
      </c>
      <c r="D9" s="12">
        <v>711531.77392583655</v>
      </c>
      <c r="E9" s="19">
        <v>722822</v>
      </c>
      <c r="F9" s="17">
        <f t="shared" si="0"/>
        <v>-1.5619649200167472E-2</v>
      </c>
      <c r="G9" s="15">
        <v>42064</v>
      </c>
    </row>
    <row r="10" spans="2:7" x14ac:dyDescent="0.2">
      <c r="B10" s="22">
        <f t="shared" si="1"/>
        <v>8</v>
      </c>
      <c r="C10" s="10" t="s">
        <v>33</v>
      </c>
      <c r="D10" s="12">
        <v>684856.04587380402</v>
      </c>
      <c r="E10" s="19">
        <v>731540</v>
      </c>
      <c r="F10" s="17">
        <f t="shared" si="0"/>
        <v>-6.3815996563682073E-2</v>
      </c>
      <c r="G10" s="15">
        <v>41944</v>
      </c>
    </row>
    <row r="11" spans="2:7" x14ac:dyDescent="0.2">
      <c r="B11" s="22">
        <f t="shared" si="1"/>
        <v>9</v>
      </c>
      <c r="C11" s="10" t="s">
        <v>2</v>
      </c>
      <c r="D11" s="12">
        <v>605344.11976212787</v>
      </c>
      <c r="E11" s="12">
        <v>605344</v>
      </c>
      <c r="F11" s="18">
        <f t="shared" si="0"/>
        <v>1.978414387022296E-7</v>
      </c>
      <c r="G11" s="16">
        <v>42095</v>
      </c>
    </row>
    <row r="12" spans="2:7" x14ac:dyDescent="0.2">
      <c r="B12" s="22">
        <f t="shared" si="1"/>
        <v>10</v>
      </c>
      <c r="C12" s="10" t="s">
        <v>25</v>
      </c>
      <c r="D12" s="12">
        <v>595809.90003416815</v>
      </c>
      <c r="E12" s="19">
        <v>614123</v>
      </c>
      <c r="F12" s="17">
        <f t="shared" si="0"/>
        <v>-2.9819922012091792E-2</v>
      </c>
      <c r="G12" s="15">
        <v>41883</v>
      </c>
    </row>
    <row r="13" spans="2:7" x14ac:dyDescent="0.2">
      <c r="B13" s="22">
        <f t="shared" si="1"/>
        <v>12</v>
      </c>
      <c r="C13" s="10" t="s">
        <v>23</v>
      </c>
      <c r="D13" s="12">
        <v>552143.26208303287</v>
      </c>
      <c r="E13" s="19">
        <v>623652</v>
      </c>
      <c r="F13" s="17">
        <f t="shared" si="0"/>
        <v>-0.11466128212042474</v>
      </c>
      <c r="G13" s="15">
        <v>41699</v>
      </c>
    </row>
    <row r="14" spans="2:7" x14ac:dyDescent="0.2">
      <c r="B14" s="22">
        <f t="shared" si="1"/>
        <v>13</v>
      </c>
      <c r="C14" s="10" t="s">
        <v>29</v>
      </c>
      <c r="D14" s="12">
        <v>537735.8883546046</v>
      </c>
      <c r="E14" s="19">
        <v>551991</v>
      </c>
      <c r="F14" s="17">
        <f t="shared" si="0"/>
        <v>-2.5824898676600528E-2</v>
      </c>
      <c r="G14" s="15">
        <v>41883</v>
      </c>
    </row>
    <row r="15" spans="2:7" x14ac:dyDescent="0.2">
      <c r="B15" s="22">
        <f t="shared" si="1"/>
        <v>14</v>
      </c>
      <c r="C15" s="10" t="s">
        <v>4</v>
      </c>
      <c r="D15" s="12">
        <v>531818.95692568866</v>
      </c>
      <c r="E15" s="12">
        <v>531819</v>
      </c>
      <c r="F15" s="18">
        <f t="shared" si="0"/>
        <v>-8.0994306971538058E-8</v>
      </c>
      <c r="G15" s="16">
        <v>42095</v>
      </c>
    </row>
    <row r="16" spans="2:7" x14ac:dyDescent="0.2">
      <c r="B16" s="22">
        <f t="shared" si="1"/>
        <v>15</v>
      </c>
      <c r="C16" s="10" t="s">
        <v>10</v>
      </c>
      <c r="D16" s="12">
        <v>519856.01911722665</v>
      </c>
      <c r="E16" s="19">
        <v>529291</v>
      </c>
      <c r="F16" s="17">
        <f t="shared" si="0"/>
        <v>-1.7825696795852095E-2</v>
      </c>
      <c r="G16" s="15">
        <v>41821</v>
      </c>
    </row>
    <row r="17" spans="2:7" x14ac:dyDescent="0.2">
      <c r="B17" s="22">
        <f t="shared" si="1"/>
        <v>16</v>
      </c>
      <c r="C17" s="10" t="s">
        <v>13</v>
      </c>
      <c r="D17" s="12">
        <v>517319.65658668708</v>
      </c>
      <c r="E17" s="19">
        <v>531496</v>
      </c>
      <c r="F17" s="17">
        <f t="shared" si="0"/>
        <v>-2.6672530768459067E-2</v>
      </c>
      <c r="G17" s="15">
        <v>41883</v>
      </c>
    </row>
    <row r="18" spans="2:7" x14ac:dyDescent="0.2">
      <c r="B18" s="22">
        <f t="shared" si="1"/>
        <v>17</v>
      </c>
      <c r="C18" s="10" t="s">
        <v>15</v>
      </c>
      <c r="D18" s="12">
        <v>515872.92002099223</v>
      </c>
      <c r="E18" s="19">
        <v>539912</v>
      </c>
      <c r="F18" s="17">
        <f t="shared" si="0"/>
        <v>-4.4524070550400384E-2</v>
      </c>
      <c r="G18" s="15">
        <v>41852</v>
      </c>
    </row>
    <row r="19" spans="2:7" x14ac:dyDescent="0.2">
      <c r="B19" s="22">
        <f t="shared" si="1"/>
        <v>18</v>
      </c>
      <c r="C19" s="10" t="s">
        <v>22</v>
      </c>
      <c r="D19" s="12">
        <v>500575.0283766982</v>
      </c>
      <c r="E19" s="19">
        <v>528564</v>
      </c>
      <c r="F19" s="17">
        <f t="shared" si="0"/>
        <v>-5.2952852678770777E-2</v>
      </c>
      <c r="G19" s="15">
        <v>41913</v>
      </c>
    </row>
    <row r="20" spans="2:7" x14ac:dyDescent="0.2">
      <c r="B20" s="22">
        <f t="shared" si="1"/>
        <v>19</v>
      </c>
      <c r="C20" s="10" t="s">
        <v>16</v>
      </c>
      <c r="D20" s="12">
        <v>471831.55693179852</v>
      </c>
      <c r="E20" s="12">
        <v>471832</v>
      </c>
      <c r="F20" s="18">
        <f t="shared" si="0"/>
        <v>-9.3903805057528179E-7</v>
      </c>
      <c r="G20" s="16">
        <v>42095</v>
      </c>
    </row>
    <row r="21" spans="2:7" x14ac:dyDescent="0.2">
      <c r="B21" s="22">
        <f t="shared" si="1"/>
        <v>20</v>
      </c>
      <c r="C21" s="10" t="s">
        <v>19</v>
      </c>
      <c r="D21" s="12">
        <v>458754.97166722524</v>
      </c>
      <c r="E21" s="19">
        <v>477895</v>
      </c>
      <c r="F21" s="17">
        <f t="shared" si="0"/>
        <v>-4.0050698025245628E-2</v>
      </c>
      <c r="G21" s="15">
        <v>41913</v>
      </c>
    </row>
    <row r="22" spans="2:7" x14ac:dyDescent="0.2">
      <c r="B22" s="22">
        <f t="shared" si="1"/>
        <v>21</v>
      </c>
      <c r="C22" s="10" t="s">
        <v>31</v>
      </c>
      <c r="D22" s="12">
        <v>453546.73940076929</v>
      </c>
      <c r="E22" s="19">
        <v>456357</v>
      </c>
      <c r="F22" s="17">
        <f t="shared" si="0"/>
        <v>-6.1580311011570042E-3</v>
      </c>
      <c r="G22" s="15">
        <v>41791</v>
      </c>
    </row>
    <row r="23" spans="2:7" x14ac:dyDescent="0.2">
      <c r="B23" s="22">
        <f t="shared" si="1"/>
        <v>22</v>
      </c>
      <c r="C23" s="10" t="s">
        <v>5</v>
      </c>
      <c r="D23" s="12">
        <v>413723.414942656</v>
      </c>
      <c r="E23" s="24">
        <v>425430</v>
      </c>
      <c r="F23" s="17">
        <f t="shared" si="0"/>
        <v>-2.7517065221879033E-2</v>
      </c>
      <c r="G23" s="15">
        <v>41852</v>
      </c>
    </row>
    <row r="24" spans="2:7" x14ac:dyDescent="0.2">
      <c r="B24" s="22">
        <f t="shared" si="1"/>
        <v>23</v>
      </c>
      <c r="C24" s="10" t="s">
        <v>24</v>
      </c>
      <c r="D24" s="23">
        <v>398260.51074960706</v>
      </c>
      <c r="E24" s="24">
        <v>400336</v>
      </c>
      <c r="F24" s="25">
        <f t="shared" si="0"/>
        <v>-5.1843682566467767E-3</v>
      </c>
      <c r="G24" s="15">
        <v>42064</v>
      </c>
    </row>
    <row r="25" spans="2:7" x14ac:dyDescent="0.2">
      <c r="B25" s="22">
        <f t="shared" si="1"/>
        <v>24</v>
      </c>
      <c r="C25" s="9" t="s">
        <v>18</v>
      </c>
      <c r="D25" s="23">
        <v>391250.41136658035</v>
      </c>
      <c r="E25" s="23">
        <v>391250</v>
      </c>
      <c r="F25" s="26">
        <f t="shared" si="0"/>
        <v>1.051416179796044E-6</v>
      </c>
      <c r="G25" s="27">
        <v>42095</v>
      </c>
    </row>
    <row r="26" spans="2:7" x14ac:dyDescent="0.2">
      <c r="B26" s="22">
        <f t="shared" si="1"/>
        <v>25</v>
      </c>
      <c r="C26" s="9" t="s">
        <v>27</v>
      </c>
      <c r="D26" s="23">
        <v>379530.81570022955</v>
      </c>
      <c r="E26" s="23">
        <v>379531</v>
      </c>
      <c r="F26" s="26">
        <f t="shared" si="0"/>
        <v>-4.8559872698571786E-7</v>
      </c>
      <c r="G26" s="27">
        <v>42095</v>
      </c>
    </row>
    <row r="27" spans="2:7" x14ac:dyDescent="0.2">
      <c r="B27" s="22">
        <f t="shared" si="1"/>
        <v>26</v>
      </c>
      <c r="C27" s="9" t="s">
        <v>32</v>
      </c>
      <c r="D27" s="23">
        <v>375793.35076568788</v>
      </c>
      <c r="E27" s="23">
        <v>375793</v>
      </c>
      <c r="F27" s="26">
        <f t="shared" si="0"/>
        <v>9.3340133498807844E-7</v>
      </c>
      <c r="G27" s="27">
        <v>42095</v>
      </c>
    </row>
    <row r="28" spans="2:7" x14ac:dyDescent="0.2">
      <c r="B28" s="22">
        <f t="shared" si="1"/>
        <v>27</v>
      </c>
      <c r="C28" s="9" t="s">
        <v>12</v>
      </c>
      <c r="D28" s="23">
        <v>371287.68952000694</v>
      </c>
      <c r="E28" s="24">
        <v>392455</v>
      </c>
      <c r="F28" s="25">
        <f t="shared" si="0"/>
        <v>-5.3935637155834576E-2</v>
      </c>
      <c r="G28" s="28">
        <v>41974</v>
      </c>
    </row>
    <row r="29" spans="2:7" x14ac:dyDescent="0.2">
      <c r="B29" s="22">
        <f t="shared" si="1"/>
        <v>28</v>
      </c>
      <c r="C29" s="9" t="s">
        <v>11</v>
      </c>
      <c r="D29" s="23">
        <v>364360.22259846894</v>
      </c>
      <c r="E29" s="24">
        <v>376855</v>
      </c>
      <c r="F29" s="25">
        <f t="shared" si="0"/>
        <v>-3.3155397703443119E-2</v>
      </c>
      <c r="G29" s="28">
        <v>42005</v>
      </c>
    </row>
    <row r="30" spans="2:7" x14ac:dyDescent="0.2">
      <c r="B30" s="22">
        <f t="shared" si="1"/>
        <v>29</v>
      </c>
      <c r="C30" s="9" t="s">
        <v>30</v>
      </c>
      <c r="D30" s="23">
        <v>347565.75242581399</v>
      </c>
      <c r="E30" s="23">
        <v>347566</v>
      </c>
      <c r="F30" s="26">
        <f t="shared" si="0"/>
        <v>-7.1230841339702929E-7</v>
      </c>
      <c r="G30" s="27">
        <v>42095</v>
      </c>
    </row>
    <row r="31" spans="2:7" x14ac:dyDescent="0.2">
      <c r="B31" s="22">
        <f t="shared" si="1"/>
        <v>30</v>
      </c>
      <c r="C31" s="9" t="s">
        <v>9</v>
      </c>
      <c r="D31" s="23">
        <v>336278.13384659198</v>
      </c>
      <c r="E31" s="23">
        <v>336278</v>
      </c>
      <c r="F31" s="26">
        <f t="shared" si="0"/>
        <v>3.9802363515738811E-7</v>
      </c>
      <c r="G31" s="27">
        <v>42095</v>
      </c>
    </row>
    <row r="32" spans="2:7" x14ac:dyDescent="0.2">
      <c r="B32" s="22">
        <f t="shared" si="1"/>
        <v>31</v>
      </c>
      <c r="C32" s="9" t="s">
        <v>17</v>
      </c>
      <c r="D32" s="23">
        <v>312186.18178660789</v>
      </c>
      <c r="E32" s="24">
        <v>312459</v>
      </c>
      <c r="F32" s="25">
        <f t="shared" si="0"/>
        <v>-8.7313283788307357E-4</v>
      </c>
      <c r="G32" s="28">
        <v>42064</v>
      </c>
    </row>
    <row r="33" spans="2:7" x14ac:dyDescent="0.2">
      <c r="B33" s="22">
        <f t="shared" si="1"/>
        <v>32</v>
      </c>
      <c r="C33" s="9" t="s">
        <v>26</v>
      </c>
      <c r="D33" s="23">
        <v>297491.01443822868</v>
      </c>
      <c r="E33" s="23">
        <v>297491</v>
      </c>
      <c r="F33" s="26">
        <f t="shared" si="0"/>
        <v>4.8533329350076273E-8</v>
      </c>
      <c r="G33" s="27">
        <v>42095</v>
      </c>
    </row>
    <row r="34" spans="2:7" x14ac:dyDescent="0.2">
      <c r="B34" s="22">
        <f t="shared" si="1"/>
        <v>33</v>
      </c>
      <c r="C34" s="9" t="s">
        <v>3</v>
      </c>
      <c r="D34" s="23">
        <v>294453.55986381293</v>
      </c>
      <c r="E34" s="23">
        <v>294454</v>
      </c>
      <c r="F34" s="26">
        <f t="shared" si="0"/>
        <v>-1.494753635778708E-6</v>
      </c>
      <c r="G34" s="27">
        <v>42095</v>
      </c>
    </row>
    <row r="35" spans="2:7" x14ac:dyDescent="0.2">
      <c r="B35" s="22">
        <f t="shared" si="1"/>
        <v>34</v>
      </c>
      <c r="C35" s="9" t="s">
        <v>1</v>
      </c>
      <c r="D35" s="23">
        <v>234315.26075577628</v>
      </c>
      <c r="E35" s="23">
        <v>234315</v>
      </c>
      <c r="F35" s="26">
        <f t="shared" si="0"/>
        <v>1.1128428665777568E-6</v>
      </c>
      <c r="G35" s="27">
        <v>42095</v>
      </c>
    </row>
    <row r="36" spans="2:7" x14ac:dyDescent="0.2">
      <c r="B36" s="13"/>
      <c r="C36" s="29" t="s">
        <v>40</v>
      </c>
      <c r="D36" s="29">
        <v>553389.00551426387</v>
      </c>
      <c r="E36" s="29">
        <v>566022</v>
      </c>
      <c r="F36" s="31">
        <f t="shared" si="0"/>
        <v>-2.2318910723851944E-2</v>
      </c>
      <c r="G36" s="30">
        <v>41913</v>
      </c>
    </row>
    <row r="37" spans="2:7" x14ac:dyDescent="0.2">
      <c r="C37" s="1"/>
      <c r="D37" s="1"/>
      <c r="E37" s="1"/>
      <c r="F37" s="1"/>
      <c r="G37" s="1"/>
    </row>
    <row r="38" spans="2:7" x14ac:dyDescent="0.2">
      <c r="C38" s="1"/>
      <c r="D38" s="1"/>
      <c r="E38" s="1"/>
      <c r="F38" s="4"/>
      <c r="G38" s="1"/>
    </row>
    <row r="39" spans="2:7" x14ac:dyDescent="0.2">
      <c r="C39" s="1"/>
      <c r="D39" s="1"/>
      <c r="E39" s="1"/>
      <c r="F39" s="1"/>
      <c r="G39" s="1"/>
    </row>
    <row r="40" spans="2:7" x14ac:dyDescent="0.2">
      <c r="D40" s="1"/>
      <c r="E40" s="3"/>
      <c r="F40" s="3"/>
    </row>
    <row r="41" spans="2:7" x14ac:dyDescent="0.2">
      <c r="D41" s="1"/>
      <c r="E41" s="3"/>
      <c r="F41" s="3"/>
    </row>
    <row r="42" spans="2:7" x14ac:dyDescent="0.2">
      <c r="D42" s="1"/>
      <c r="E42" s="1"/>
      <c r="F42" s="1"/>
    </row>
    <row r="43" spans="2:7" x14ac:dyDescent="0.2">
      <c r="D43" s="1"/>
      <c r="E43" s="1"/>
      <c r="F43" s="1"/>
    </row>
    <row r="44" spans="2:7" x14ac:dyDescent="0.2">
      <c r="D44" s="5"/>
      <c r="E44" s="1"/>
      <c r="F44" s="1"/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Peaks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cp:lastPrinted>2019-08-15T08:52:27Z</cp:lastPrinted>
  <dcterms:created xsi:type="dcterms:W3CDTF">2012-02-04T19:23:16Z</dcterms:created>
  <dcterms:modified xsi:type="dcterms:W3CDTF">2021-09-04T06:50:42Z</dcterms:modified>
</cp:coreProperties>
</file>