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3D4A58EB-FE6D-4E67-AA34-6C5C7E5BC8DA}" xr6:coauthVersionLast="46" xr6:coauthVersionMax="46" xr10:uidLastSave="{00000000-0000-0000-0000-000000000000}"/>
  <bookViews>
    <workbookView xWindow="1080" yWindow="1080" windowWidth="16710" windowHeight="9600" xr2:uid="{00000000-000D-0000-FFFF-FFFF00000000}"/>
  </bookViews>
  <sheets>
    <sheet name="Sheet1" sheetId="1" r:id="rId1"/>
    <sheet name="Peak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1" i="1" l="1"/>
  <c r="I46" i="1"/>
  <c r="I45" i="1"/>
  <c r="H46" i="1"/>
  <c r="H45" i="1"/>
  <c r="H38" i="1" l="1"/>
  <c r="I38" i="1"/>
  <c r="I17" i="1" l="1"/>
  <c r="H17" i="1"/>
  <c r="C9" i="1"/>
  <c r="B9" i="1"/>
  <c r="I16" i="1"/>
  <c r="H16" i="1"/>
  <c r="C22" i="1"/>
  <c r="B22" i="1"/>
  <c r="I8" i="1"/>
  <c r="H8" i="1"/>
  <c r="C8" i="1"/>
  <c r="B8" i="1"/>
  <c r="I7" i="1"/>
  <c r="H7" i="1"/>
  <c r="C12" i="1"/>
  <c r="B12" i="1"/>
  <c r="I11" i="1"/>
  <c r="H11" i="1"/>
  <c r="C32" i="1"/>
  <c r="B32" i="1"/>
  <c r="I25" i="1"/>
  <c r="H25" i="1"/>
  <c r="C15" i="1"/>
  <c r="B15" i="1"/>
  <c r="I23" i="1"/>
  <c r="H23" i="1"/>
  <c r="C36" i="1"/>
  <c r="B36" i="1"/>
  <c r="I26" i="1"/>
  <c r="H26" i="1"/>
  <c r="C37" i="1"/>
  <c r="B37" i="1"/>
  <c r="I28" i="1"/>
  <c r="H28" i="1"/>
  <c r="C33" i="1"/>
  <c r="B33" i="1"/>
  <c r="I36" i="1"/>
  <c r="H36" i="1"/>
  <c r="C35" i="1"/>
  <c r="B35" i="1"/>
  <c r="I22" i="1"/>
  <c r="H22" i="1"/>
  <c r="C34" i="1"/>
  <c r="B34" i="1"/>
  <c r="I18" i="1"/>
  <c r="H18" i="1"/>
  <c r="C23" i="1"/>
  <c r="B23" i="1"/>
  <c r="I24" i="1"/>
  <c r="H24" i="1"/>
  <c r="C28" i="1"/>
  <c r="B28" i="1"/>
  <c r="I10" i="1"/>
  <c r="H10" i="1"/>
  <c r="C30" i="1"/>
  <c r="B30" i="1"/>
  <c r="I9" i="1"/>
  <c r="H9" i="1"/>
  <c r="C11" i="1"/>
  <c r="B11" i="1"/>
  <c r="I19" i="1"/>
  <c r="H19" i="1"/>
  <c r="C31" i="1"/>
  <c r="B31" i="1"/>
  <c r="I5" i="1"/>
  <c r="H5" i="1"/>
  <c r="C10" i="1"/>
  <c r="B10" i="1"/>
  <c r="I29" i="1"/>
  <c r="H29" i="1"/>
  <c r="C27" i="1"/>
  <c r="B27" i="1"/>
  <c r="I27" i="1"/>
  <c r="H27" i="1"/>
  <c r="C18" i="1"/>
  <c r="B18" i="1"/>
  <c r="I13" i="1"/>
  <c r="H13" i="1"/>
  <c r="C21" i="1"/>
  <c r="B21" i="1"/>
  <c r="I14" i="1"/>
  <c r="H14" i="1"/>
  <c r="C24" i="1"/>
  <c r="B24" i="1"/>
  <c r="I37" i="1"/>
  <c r="H37" i="1"/>
  <c r="C6" i="1"/>
  <c r="B6" i="1"/>
  <c r="I21" i="1"/>
  <c r="H21" i="1"/>
  <c r="C25" i="1"/>
  <c r="B25" i="1"/>
  <c r="I32" i="1"/>
  <c r="H32" i="1"/>
  <c r="C5" i="1"/>
  <c r="B5" i="1"/>
  <c r="I20" i="1"/>
  <c r="H20" i="1"/>
  <c r="C13" i="1"/>
  <c r="B13" i="1"/>
  <c r="I31" i="1"/>
  <c r="H31" i="1"/>
  <c r="C20" i="1"/>
  <c r="B20" i="1"/>
  <c r="I34" i="1"/>
  <c r="H34" i="1"/>
  <c r="C7" i="1"/>
  <c r="B7" i="1"/>
  <c r="I33" i="1"/>
  <c r="H33" i="1"/>
  <c r="C14" i="1"/>
  <c r="B14" i="1"/>
  <c r="I30" i="1"/>
  <c r="H30" i="1"/>
  <c r="C16" i="1"/>
  <c r="B16" i="1"/>
  <c r="I35" i="1"/>
  <c r="H35" i="1"/>
  <c r="C17" i="1"/>
  <c r="B17" i="1"/>
  <c r="I12" i="1"/>
  <c r="H12" i="1"/>
  <c r="C19" i="1"/>
  <c r="B19" i="1"/>
  <c r="I15" i="1"/>
  <c r="H15" i="1"/>
  <c r="C29" i="1"/>
  <c r="B29" i="1"/>
  <c r="I6" i="1"/>
  <c r="H6" i="1"/>
  <c r="C26" i="1"/>
  <c r="B26" i="1"/>
  <c r="B35" i="2" l="1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H42" i="1" l="1"/>
  <c r="H43" i="1"/>
  <c r="I42" i="1"/>
  <c r="I43" i="1"/>
</calcChain>
</file>

<file path=xl/sharedStrings.xml><?xml version="1.0" encoding="utf-8"?>
<sst xmlns="http://schemas.openxmlformats.org/spreadsheetml/2006/main" count="87" uniqueCount="87">
  <si>
    <t>(Mix adjusted)</t>
  </si>
  <si>
    <t xml:space="preserve">BARKING AND DAGENHAM                  </t>
  </si>
  <si>
    <t xml:space="preserve">BARNET                                </t>
  </si>
  <si>
    <t xml:space="preserve">BEXLEY                                </t>
  </si>
  <si>
    <t xml:space="preserve">BRENT                                 </t>
  </si>
  <si>
    <t xml:space="preserve">BROMLEY                               </t>
  </si>
  <si>
    <t xml:space="preserve">CAMDEN                                </t>
  </si>
  <si>
    <t xml:space="preserve">CITY OF LONDON                        </t>
  </si>
  <si>
    <t xml:space="preserve">CITY OF WESTMINSTER                   </t>
  </si>
  <si>
    <t xml:space="preserve">CROYDON                               </t>
  </si>
  <si>
    <t xml:space="preserve">EALING                                </t>
  </si>
  <si>
    <t xml:space="preserve">ENFIELD                               </t>
  </si>
  <si>
    <t xml:space="preserve">GREENWICH                             </t>
  </si>
  <si>
    <t xml:space="preserve">HACKNEY                               </t>
  </si>
  <si>
    <t xml:space="preserve">HAMMERSMITH AND FULHAM                </t>
  </si>
  <si>
    <t xml:space="preserve">HARINGEY                              </t>
  </si>
  <si>
    <t xml:space="preserve">HARROW                                </t>
  </si>
  <si>
    <t xml:space="preserve">HAVERING                              </t>
  </si>
  <si>
    <t xml:space="preserve">HILLINGDON                            </t>
  </si>
  <si>
    <t xml:space="preserve">HOUNSLOW                              </t>
  </si>
  <si>
    <t xml:space="preserve">ISLINGTON                             </t>
  </si>
  <si>
    <t xml:space="preserve">KENSINGTON AND CHELSEA                </t>
  </si>
  <si>
    <t xml:space="preserve">KINGSTON UPON THAMES                  </t>
  </si>
  <si>
    <t xml:space="preserve">LAMBETH                               </t>
  </si>
  <si>
    <t xml:space="preserve">LEWISHAM                              </t>
  </si>
  <si>
    <t xml:space="preserve">MERTON                                </t>
  </si>
  <si>
    <t xml:space="preserve">NEWHAM                                </t>
  </si>
  <si>
    <t xml:space="preserve">REDBRIDGE                             </t>
  </si>
  <si>
    <t xml:space="preserve">RICHMOND UPON THAMES                  </t>
  </si>
  <si>
    <t xml:space="preserve">SOUTHWARK                             </t>
  </si>
  <si>
    <t xml:space="preserve">SUTTON                                </t>
  </si>
  <si>
    <t xml:space="preserve">TOWER HAMLETS                         </t>
  </si>
  <si>
    <t xml:space="preserve">WALTHAM FOREST                        </t>
  </si>
  <si>
    <t xml:space="preserve">WANDSWORTH                            </t>
  </si>
  <si>
    <t>LONDON BOROUGH</t>
  </si>
  <si>
    <t>RANK BY PRICE</t>
  </si>
  <si>
    <t>AVERAGE HOUSE PRICES BY LONDON BOROUGH</t>
  </si>
  <si>
    <t>Max</t>
  </si>
  <si>
    <t>Min</t>
  </si>
  <si>
    <t>-ve</t>
  </si>
  <si>
    <t>ALL LONDON</t>
  </si>
  <si>
    <t>Month % Change</t>
  </si>
  <si>
    <t>Annual % Change</t>
  </si>
  <si>
    <t>Peak</t>
  </si>
  <si>
    <t>Peak Price</t>
  </si>
  <si>
    <t>% away from Peak</t>
  </si>
  <si>
    <t>Peak Date</t>
  </si>
  <si>
    <t>PEAK AVERAGE HOUSE PRICES BY LONDON BOROUGH</t>
  </si>
  <si>
    <t>+ve</t>
  </si>
  <si>
    <t>Prior Yr Rank</t>
  </si>
  <si>
    <t>Rank By Price</t>
  </si>
  <si>
    <t>London Borough</t>
  </si>
  <si>
    <t>All London</t>
  </si>
  <si>
    <t xml:space="preserve">Camden                                </t>
  </si>
  <si>
    <t xml:space="preserve">Wandsworth                            </t>
  </si>
  <si>
    <t xml:space="preserve">Islington                             </t>
  </si>
  <si>
    <t xml:space="preserve">Brent                                 </t>
  </si>
  <si>
    <t xml:space="preserve">Barnet                                </t>
  </si>
  <si>
    <t xml:space="preserve">Haringey                              </t>
  </si>
  <si>
    <t xml:space="preserve">Merton                                </t>
  </si>
  <si>
    <t xml:space="preserve">Southwark                             </t>
  </si>
  <si>
    <t xml:space="preserve">Hackney                               </t>
  </si>
  <si>
    <t xml:space="preserve">Ealing                                </t>
  </si>
  <si>
    <t xml:space="preserve">Lambeth                               </t>
  </si>
  <si>
    <t xml:space="preserve">Hounslow                              </t>
  </si>
  <si>
    <t xml:space="preserve">Harrow                                </t>
  </si>
  <si>
    <t xml:space="preserve">Bromley                               </t>
  </si>
  <si>
    <t xml:space="preserve">Tower Hamlets                         </t>
  </si>
  <si>
    <t xml:space="preserve">Enfield                               </t>
  </si>
  <si>
    <t xml:space="preserve">Waltham Forest                        </t>
  </si>
  <si>
    <t xml:space="preserve">Lewisham                              </t>
  </si>
  <si>
    <t xml:space="preserve">Greenwich                             </t>
  </si>
  <si>
    <t xml:space="preserve">Redbridge                             </t>
  </si>
  <si>
    <t xml:space="preserve">Hillingdon                            </t>
  </si>
  <si>
    <t xml:space="preserve">Sutton                                </t>
  </si>
  <si>
    <t xml:space="preserve">Croydon                               </t>
  </si>
  <si>
    <t xml:space="preserve">Havering                              </t>
  </si>
  <si>
    <t xml:space="preserve">Newham                                </t>
  </si>
  <si>
    <t xml:space="preserve">Bexley                                </t>
  </si>
  <si>
    <t xml:space="preserve">Kensington and Chelsea                </t>
  </si>
  <si>
    <t xml:space="preserve">City of Westminster                   </t>
  </si>
  <si>
    <t xml:space="preserve">City of London                        </t>
  </si>
  <si>
    <t xml:space="preserve">Hammersmith and Fulham                </t>
  </si>
  <si>
    <t xml:space="preserve">Richmond upon Thames                  </t>
  </si>
  <si>
    <t xml:space="preserve">Kingston upon Thames                  </t>
  </si>
  <si>
    <t xml:space="preserve">Barking and Dagenham                  </t>
  </si>
  <si>
    <t>(From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</si>
</sst>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&quot;£&quot;#,##0"/>
    <numFmt numFmtId="166" formatCode="_-* #,##0_-;\-* #,##0_-;_-* &quot;-&quot;??_-;_-@_-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Open Sans"/>
      <family val="2"/>
    </font>
    <font>
      <b/>
      <sz val="10"/>
      <color rgb="FFE3008C"/>
      <name val="Open Sans"/>
      <family val="2"/>
    </font>
    <font>
      <sz val="10"/>
      <name val="Open Sans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6EDF6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164" fontId="3" fillId="0" borderId="0" xfId="1" applyNumberFormat="1" applyFont="1"/>
    <xf numFmtId="0" fontId="3" fillId="0" borderId="0" xfId="0" quotePrefix="1" applyFont="1"/>
    <xf numFmtId="0" fontId="4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2" borderId="5" xfId="0" applyFont="1" applyFill="1" applyBorder="1"/>
    <xf numFmtId="0" fontId="3" fillId="2" borderId="4" xfId="0" applyFont="1" applyFill="1" applyBorder="1"/>
    <xf numFmtId="3" fontId="3" fillId="2" borderId="0" xfId="0" applyNumberFormat="1" applyFont="1" applyFill="1"/>
    <xf numFmtId="3" fontId="3" fillId="2" borderId="4" xfId="0" applyNumberFormat="1" applyFont="1" applyFill="1" applyBorder="1"/>
    <xf numFmtId="0" fontId="3" fillId="2" borderId="1" xfId="0" applyFont="1" applyFill="1" applyBorder="1"/>
    <xf numFmtId="0" fontId="6" fillId="0" borderId="3" xfId="0" applyFont="1" applyBorder="1" applyAlignment="1">
      <alignment horizontal="center" wrapText="1"/>
    </xf>
    <xf numFmtId="17" fontId="3" fillId="0" borderId="4" xfId="0" applyNumberFormat="1" applyFont="1" applyBorder="1"/>
    <xf numFmtId="17" fontId="3" fillId="2" borderId="4" xfId="0" applyNumberFormat="1" applyFont="1" applyFill="1" applyBorder="1"/>
    <xf numFmtId="9" fontId="3" fillId="0" borderId="4" xfId="1" applyFont="1" applyBorder="1"/>
    <xf numFmtId="9" fontId="3" fillId="2" borderId="4" xfId="1" applyFont="1" applyFill="1" applyBorder="1"/>
    <xf numFmtId="3" fontId="3" fillId="0" borderId="4" xfId="0" applyNumberFormat="1" applyFont="1" applyBorder="1"/>
    <xf numFmtId="17" fontId="6" fillId="0" borderId="3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3" fontId="3" fillId="2" borderId="5" xfId="0" applyNumberFormat="1" applyFont="1" applyFill="1" applyBorder="1"/>
    <xf numFmtId="3" fontId="3" fillId="0" borderId="5" xfId="0" applyNumberFormat="1" applyFont="1" applyBorder="1"/>
    <xf numFmtId="9" fontId="3" fillId="0" borderId="5" xfId="1" applyFont="1" applyBorder="1"/>
    <xf numFmtId="9" fontId="3" fillId="2" borderId="5" xfId="1" applyFont="1" applyFill="1" applyBorder="1"/>
    <xf numFmtId="17" fontId="3" fillId="2" borderId="5" xfId="0" applyNumberFormat="1" applyFont="1" applyFill="1" applyBorder="1"/>
    <xf numFmtId="17" fontId="3" fillId="0" borderId="5" xfId="0" applyNumberFormat="1" applyFont="1" applyBorder="1"/>
    <xf numFmtId="3" fontId="5" fillId="0" borderId="1" xfId="0" applyNumberFormat="1" applyFont="1" applyBorder="1"/>
    <xf numFmtId="17" fontId="5" fillId="0" borderId="3" xfId="0" applyNumberFormat="1" applyFont="1" applyBorder="1"/>
    <xf numFmtId="9" fontId="5" fillId="0" borderId="1" xfId="1" applyFont="1" applyBorder="1"/>
    <xf numFmtId="3" fontId="3" fillId="0" borderId="0" xfId="0" applyNumberFormat="1" applyFont="1"/>
    <xf numFmtId="164" fontId="3" fillId="0" borderId="5" xfId="1" applyNumberFormat="1" applyFont="1" applyBorder="1"/>
    <xf numFmtId="0" fontId="3" fillId="2" borderId="0" xfId="0" applyFont="1" applyFill="1"/>
    <xf numFmtId="0" fontId="8" fillId="0" borderId="0" xfId="0" applyFont="1"/>
    <xf numFmtId="0" fontId="0" fillId="0" borderId="7" xfId="0" applyBorder="1"/>
    <xf numFmtId="0" fontId="3" fillId="3" borderId="0" xfId="0" applyFont="1" applyFill="1"/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1" xfId="0" applyFont="1" applyBorder="1"/>
    <xf numFmtId="17" fontId="10" fillId="0" borderId="2" xfId="0" applyNumberFormat="1" applyFont="1" applyBorder="1" applyAlignment="1">
      <alignment horizontal="center"/>
    </xf>
    <xf numFmtId="17" fontId="10" fillId="0" borderId="3" xfId="0" applyNumberFormat="1" applyFont="1" applyBorder="1" applyAlignment="1">
      <alignment horizontal="center"/>
    </xf>
    <xf numFmtId="17" fontId="10" fillId="0" borderId="6" xfId="0" applyNumberFormat="1" applyFont="1" applyBorder="1" applyAlignment="1">
      <alignment horizontal="center" wrapText="1"/>
    </xf>
    <xf numFmtId="17" fontId="10" fillId="0" borderId="1" xfId="0" applyNumberFormat="1" applyFont="1" applyBorder="1" applyAlignment="1">
      <alignment horizontal="center" wrapText="1"/>
    </xf>
    <xf numFmtId="0" fontId="11" fillId="0" borderId="5" xfId="0" applyFont="1" applyBorder="1"/>
    <xf numFmtId="0" fontId="11" fillId="0" borderId="4" xfId="0" applyFont="1" applyBorder="1"/>
    <xf numFmtId="164" fontId="11" fillId="0" borderId="5" xfId="1" applyNumberFormat="1" applyFont="1" applyBorder="1"/>
    <xf numFmtId="165" fontId="11" fillId="0" borderId="0" xfId="0" applyNumberFormat="1" applyFont="1"/>
    <xf numFmtId="165" fontId="11" fillId="0" borderId="4" xfId="0" applyNumberFormat="1" applyFont="1" applyBorder="1"/>
    <xf numFmtId="0" fontId="11" fillId="4" borderId="8" xfId="0" applyFont="1" applyFill="1" applyBorder="1"/>
    <xf numFmtId="0" fontId="11" fillId="4" borderId="4" xfId="0" applyFont="1" applyFill="1" applyBorder="1"/>
    <xf numFmtId="165" fontId="11" fillId="4" borderId="0" xfId="0" applyNumberFormat="1" applyFont="1" applyFill="1"/>
    <xf numFmtId="165" fontId="11" fillId="4" borderId="4" xfId="0" applyNumberFormat="1" applyFont="1" applyFill="1" applyBorder="1"/>
    <xf numFmtId="164" fontId="11" fillId="4" borderId="5" xfId="0" applyNumberFormat="1" applyFont="1" applyFill="1" applyBorder="1"/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65" fontId="10" fillId="4" borderId="12" xfId="0" applyNumberFormat="1" applyFont="1" applyFill="1" applyBorder="1"/>
    <xf numFmtId="165" fontId="0" fillId="0" borderId="0" xfId="0" applyNumberFormat="1"/>
    <xf numFmtId="0" fontId="0" fillId="4" borderId="9" xfId="0" applyFill="1" applyBorder="1"/>
    <xf numFmtId="0" fontId="10" fillId="4" borderId="2" xfId="0" applyFont="1" applyFill="1" applyBorder="1"/>
    <xf numFmtId="0" fontId="10" fillId="4" borderId="10" xfId="0" applyFont="1" applyFill="1" applyBorder="1"/>
    <xf numFmtId="165" fontId="10" fillId="4" borderId="11" xfId="0" applyNumberFormat="1" applyFont="1" applyFill="1" applyBorder="1"/>
    <xf numFmtId="164" fontId="10" fillId="4" borderId="13" xfId="0" applyNumberFormat="1" applyFont="1" applyFill="1" applyBorder="1"/>
    <xf numFmtId="164" fontId="10" fillId="4" borderId="14" xfId="0" applyNumberFormat="1" applyFont="1" applyFill="1" applyBorder="1"/>
    <xf numFmtId="166" fontId="8" fillId="0" borderId="0" xfId="2" applyNumberFormat="1" applyFont="1"/>
    <xf numFmtId="166" fontId="0" fillId="0" borderId="0" xfId="2" applyNumberFormat="1" applyFont="1"/>
    <xf numFmtId="3" fontId="0" fillId="0" borderId="0" xfId="0" applyNumberForma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0C0C0"/>
      <color rgb="FFD6EDF6"/>
      <color rgb="FFE3008C"/>
      <color rgb="FFBBD8E5"/>
      <color rgb="FFB3DFED"/>
      <color rgb="FF66FFFF"/>
      <color rgb="FFCCFFFF"/>
      <color rgb="FF00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6"/>
  <sheetViews>
    <sheetView showGridLines="0" tabSelected="1" zoomScaleNormal="100" workbookViewId="0"/>
  </sheetViews>
  <sheetFormatPr defaultRowHeight="12.75" x14ac:dyDescent="0.2"/>
  <cols>
    <col min="1" max="1" width="1.5703125" customWidth="1"/>
    <col min="3" max="3" width="9.5703125" customWidth="1"/>
    <col min="4" max="4" width="27.140625" customWidth="1"/>
    <col min="5" max="5" width="10.85546875" bestFit="1" customWidth="1"/>
    <col min="6" max="7" width="10.140625" bestFit="1" customWidth="1"/>
    <col min="8" max="8" width="11.140625" customWidth="1"/>
    <col min="9" max="9" width="11.28515625" customWidth="1"/>
    <col min="10" max="10" width="2.7109375" customWidth="1"/>
    <col min="12" max="12" width="11.28515625" bestFit="1" customWidth="1"/>
    <col min="14" max="14" width="14.140625" customWidth="1"/>
    <col min="15" max="15" width="14" customWidth="1"/>
  </cols>
  <sheetData>
    <row r="1" spans="2:18" x14ac:dyDescent="0.2">
      <c r="B1" s="1"/>
      <c r="C1" s="2" t="s">
        <v>36</v>
      </c>
      <c r="D1" s="1"/>
      <c r="E1" s="1"/>
      <c r="F1" s="1"/>
      <c r="G1" s="1"/>
      <c r="H1" s="1"/>
      <c r="I1" s="1"/>
      <c r="J1" s="1"/>
    </row>
    <row r="2" spans="2:18" x14ac:dyDescent="0.2">
      <c r="B2" s="1"/>
      <c r="C2" s="1" t="s">
        <v>0</v>
      </c>
      <c r="D2" s="1"/>
      <c r="E2" s="1"/>
      <c r="F2" s="1"/>
      <c r="G2" s="1"/>
      <c r="H2" s="1"/>
      <c r="I2" s="1"/>
      <c r="J2" s="1"/>
    </row>
    <row r="3" spans="2:18" x14ac:dyDescent="0.2">
      <c r="B3" s="1"/>
      <c r="C3" s="1"/>
      <c r="D3" s="1"/>
      <c r="E3" s="1"/>
      <c r="F3" s="1"/>
      <c r="G3" s="1"/>
      <c r="H3" s="1"/>
      <c r="I3" s="1"/>
      <c r="J3" s="1"/>
    </row>
    <row r="4" spans="2:18" ht="35.25" customHeight="1" x14ac:dyDescent="0.3">
      <c r="B4" s="38" t="s">
        <v>49</v>
      </c>
      <c r="C4" s="39" t="s">
        <v>50</v>
      </c>
      <c r="D4" s="40" t="s">
        <v>51</v>
      </c>
      <c r="E4" s="41">
        <v>43862</v>
      </c>
      <c r="F4" s="41">
        <v>44197</v>
      </c>
      <c r="G4" s="42">
        <v>44228</v>
      </c>
      <c r="H4" s="43" t="s">
        <v>41</v>
      </c>
      <c r="I4" s="44" t="s">
        <v>42</v>
      </c>
      <c r="L4" s="35"/>
      <c r="M4" s="35"/>
      <c r="O4" s="35"/>
      <c r="P4" s="35"/>
    </row>
    <row r="5" spans="2:18" ht="15" x14ac:dyDescent="0.3">
      <c r="B5" s="45">
        <f t="shared" ref="B5:B37" si="0">RANK(E5,E$5:E$37)</f>
        <v>1</v>
      </c>
      <c r="C5" s="46">
        <f t="shared" ref="C5:C37" si="1">RANK(G5,G$5:G$37)</f>
        <v>1</v>
      </c>
      <c r="D5" s="46" t="s">
        <v>79</v>
      </c>
      <c r="E5" s="48">
        <v>2097411.8886543703</v>
      </c>
      <c r="F5" s="48">
        <v>2196913.0773588261</v>
      </c>
      <c r="G5" s="49">
        <v>2311987.4272367605</v>
      </c>
      <c r="H5" s="47">
        <f t="shared" ref="H5:H37" si="2">+G5/F5-1</f>
        <v>5.2380019520972265E-2</v>
      </c>
      <c r="I5" s="47">
        <f t="shared" ref="I5:I37" si="3">+G5/E5-1</f>
        <v>0.10230491194557634</v>
      </c>
      <c r="K5" s="55"/>
      <c r="L5" s="67"/>
      <c r="M5" s="68"/>
      <c r="N5" s="68">
        <v>2312495.2961599678</v>
      </c>
      <c r="O5" s="68">
        <v>-507.86892320727929</v>
      </c>
      <c r="P5" s="35"/>
      <c r="R5" s="59"/>
    </row>
    <row r="6" spans="2:18" ht="15" x14ac:dyDescent="0.3">
      <c r="B6" s="45">
        <f t="shared" si="0"/>
        <v>2</v>
      </c>
      <c r="C6" s="46">
        <f t="shared" si="1"/>
        <v>2</v>
      </c>
      <c r="D6" s="46" t="s">
        <v>80</v>
      </c>
      <c r="E6" s="48">
        <v>1793972.5812221991</v>
      </c>
      <c r="F6" s="48">
        <v>1320495.0848694227</v>
      </c>
      <c r="G6" s="49">
        <v>1350394.3372504511</v>
      </c>
      <c r="H6" s="47">
        <f t="shared" si="2"/>
        <v>2.2642456396560595E-2</v>
      </c>
      <c r="I6" s="47">
        <f t="shared" si="3"/>
        <v>-0.24726032527740571</v>
      </c>
      <c r="K6" s="55"/>
      <c r="L6" s="67"/>
      <c r="M6" s="68"/>
      <c r="N6" s="68">
        <v>2045857.8376044638</v>
      </c>
      <c r="O6" s="68">
        <v>-695463.50035401271</v>
      </c>
      <c r="P6" s="35"/>
      <c r="R6" s="59"/>
    </row>
    <row r="7" spans="2:18" ht="15" x14ac:dyDescent="0.3">
      <c r="B7" s="45">
        <f t="shared" si="0"/>
        <v>3</v>
      </c>
      <c r="C7" s="46">
        <f t="shared" si="1"/>
        <v>3</v>
      </c>
      <c r="D7" s="46" t="s">
        <v>53</v>
      </c>
      <c r="E7" s="48">
        <v>1106296.3236650464</v>
      </c>
      <c r="F7" s="48">
        <v>1057462.3390054051</v>
      </c>
      <c r="G7" s="49">
        <v>1086116.2530049076</v>
      </c>
      <c r="H7" s="47">
        <f t="shared" si="2"/>
        <v>2.7096864770099538E-2</v>
      </c>
      <c r="I7" s="47">
        <f t="shared" si="3"/>
        <v>-1.8241107945911161E-2</v>
      </c>
      <c r="K7" s="56"/>
      <c r="L7" s="67"/>
      <c r="M7" s="68"/>
      <c r="N7" s="68">
        <v>1211983.6418215816</v>
      </c>
      <c r="O7" s="68">
        <v>-125867.38881667401</v>
      </c>
      <c r="P7" s="35"/>
      <c r="R7" s="59"/>
    </row>
    <row r="8" spans="2:18" ht="15" x14ac:dyDescent="0.3">
      <c r="B8" s="45">
        <f t="shared" si="0"/>
        <v>5</v>
      </c>
      <c r="C8" s="46">
        <f t="shared" si="1"/>
        <v>4</v>
      </c>
      <c r="D8" s="46" t="s">
        <v>81</v>
      </c>
      <c r="E8" s="48">
        <v>970909.72720275109</v>
      </c>
      <c r="F8" s="48">
        <v>872238.91460021643</v>
      </c>
      <c r="G8" s="49">
        <v>942042.25099126867</v>
      </c>
      <c r="H8" s="47">
        <f t="shared" si="2"/>
        <v>8.0027771316584673E-2</v>
      </c>
      <c r="I8" s="47">
        <f t="shared" si="3"/>
        <v>-2.9732399833557466E-2</v>
      </c>
      <c r="K8" s="55"/>
      <c r="L8" s="67"/>
      <c r="M8" s="68"/>
      <c r="N8" s="68">
        <v>1406215.7476979729</v>
      </c>
      <c r="O8" s="68">
        <v>-464173.49670670426</v>
      </c>
      <c r="P8" s="35"/>
      <c r="R8" s="59"/>
    </row>
    <row r="9" spans="2:18" ht="15" x14ac:dyDescent="0.3">
      <c r="B9" s="45">
        <f t="shared" si="0"/>
        <v>6</v>
      </c>
      <c r="C9" s="46">
        <f t="shared" si="1"/>
        <v>5</v>
      </c>
      <c r="D9" s="46" t="s">
        <v>83</v>
      </c>
      <c r="E9" s="48">
        <v>849019.20329836675</v>
      </c>
      <c r="F9" s="48">
        <v>921875.48765294964</v>
      </c>
      <c r="G9" s="49">
        <v>923049.72107386647</v>
      </c>
      <c r="H9" s="47">
        <f t="shared" si="2"/>
        <v>1.2737440539898337E-3</v>
      </c>
      <c r="I9" s="47">
        <f t="shared" si="3"/>
        <v>8.7195339619996259E-2</v>
      </c>
      <c r="K9" s="55"/>
      <c r="L9" s="67"/>
      <c r="M9" s="68"/>
      <c r="N9" s="68">
        <v>923387.09142953856</v>
      </c>
      <c r="O9" s="68">
        <v>-337.37035567208659</v>
      </c>
      <c r="P9" s="35"/>
      <c r="R9" s="59"/>
    </row>
    <row r="10" spans="2:18" ht="15" x14ac:dyDescent="0.3">
      <c r="B10" s="45">
        <f t="shared" si="0"/>
        <v>4</v>
      </c>
      <c r="C10" s="46">
        <f t="shared" si="1"/>
        <v>6</v>
      </c>
      <c r="D10" s="46" t="s">
        <v>82</v>
      </c>
      <c r="E10" s="48">
        <v>1041122.6992548251</v>
      </c>
      <c r="F10" s="48">
        <v>873763.50517928321</v>
      </c>
      <c r="G10" s="49">
        <v>884214.06788062304</v>
      </c>
      <c r="H10" s="47">
        <f t="shared" si="2"/>
        <v>1.19604019158428E-2</v>
      </c>
      <c r="I10" s="47">
        <f t="shared" si="3"/>
        <v>-0.15071098871104061</v>
      </c>
      <c r="K10" s="56"/>
      <c r="L10" s="67"/>
      <c r="M10" s="68"/>
      <c r="N10" s="68">
        <v>1101183.3362027542</v>
      </c>
      <c r="O10" s="68">
        <v>-216969.26832213113</v>
      </c>
      <c r="P10" s="35"/>
      <c r="R10" s="59"/>
    </row>
    <row r="11" spans="2:18" ht="15" x14ac:dyDescent="0.3">
      <c r="B11" s="45">
        <f t="shared" si="0"/>
        <v>7</v>
      </c>
      <c r="C11" s="46">
        <f t="shared" si="1"/>
        <v>7</v>
      </c>
      <c r="D11" s="46" t="s">
        <v>55</v>
      </c>
      <c r="E11" s="48">
        <v>840656.18333891511</v>
      </c>
      <c r="F11" s="48">
        <v>833172.13103444723</v>
      </c>
      <c r="G11" s="49">
        <v>844188.77520980686</v>
      </c>
      <c r="H11" s="47">
        <f t="shared" si="2"/>
        <v>1.3222530813268518E-2</v>
      </c>
      <c r="I11" s="47">
        <f t="shared" si="3"/>
        <v>4.2021838902808195E-3</v>
      </c>
      <c r="K11" s="55"/>
      <c r="L11" s="67"/>
      <c r="M11" s="68"/>
      <c r="N11" s="68">
        <v>889159.95395232597</v>
      </c>
      <c r="O11" s="68">
        <v>-44971.178742519114</v>
      </c>
      <c r="P11" s="35"/>
      <c r="R11" s="59"/>
    </row>
    <row r="12" spans="2:18" ht="15" x14ac:dyDescent="0.3">
      <c r="B12" s="45">
        <f t="shared" si="0"/>
        <v>8</v>
      </c>
      <c r="C12" s="46">
        <f t="shared" si="1"/>
        <v>8</v>
      </c>
      <c r="D12" s="46" t="s">
        <v>54</v>
      </c>
      <c r="E12" s="48">
        <v>786341.05481096625</v>
      </c>
      <c r="F12" s="48">
        <v>761470.8695899056</v>
      </c>
      <c r="G12" s="49">
        <v>762133.48440504447</v>
      </c>
      <c r="H12" s="47">
        <f t="shared" si="2"/>
        <v>8.7017749673834466E-4</v>
      </c>
      <c r="I12" s="47">
        <f t="shared" si="3"/>
        <v>-3.0785077617168533E-2</v>
      </c>
      <c r="K12" s="55"/>
      <c r="L12" s="67"/>
      <c r="M12" s="68"/>
      <c r="N12" s="68">
        <v>837450.32942764752</v>
      </c>
      <c r="O12" s="68">
        <v>-75316.845022603055</v>
      </c>
      <c r="P12" s="35"/>
      <c r="R12" s="59"/>
    </row>
    <row r="13" spans="2:18" ht="15" x14ac:dyDescent="0.3">
      <c r="B13" s="45">
        <f t="shared" si="0"/>
        <v>13</v>
      </c>
      <c r="C13" s="46">
        <f t="shared" si="1"/>
        <v>9</v>
      </c>
      <c r="D13" s="46" t="s">
        <v>59</v>
      </c>
      <c r="E13" s="48">
        <v>648228.3266106036</v>
      </c>
      <c r="F13" s="48">
        <v>725974.77673009085</v>
      </c>
      <c r="G13" s="49">
        <v>743310.85536965018</v>
      </c>
      <c r="H13" s="47">
        <f t="shared" si="2"/>
        <v>2.3879725846184252E-2</v>
      </c>
      <c r="I13" s="47">
        <f t="shared" si="3"/>
        <v>0.14668061369086627</v>
      </c>
      <c r="K13" s="55"/>
      <c r="L13" s="67"/>
      <c r="M13" s="68"/>
      <c r="N13" s="68">
        <v>743736.81308216613</v>
      </c>
      <c r="O13" s="68">
        <v>-425.95771251595579</v>
      </c>
      <c r="R13" s="59"/>
    </row>
    <row r="14" spans="2:18" ht="15" x14ac:dyDescent="0.3">
      <c r="B14" s="50">
        <f t="shared" si="0"/>
        <v>14</v>
      </c>
      <c r="C14" s="50">
        <f t="shared" si="1"/>
        <v>10</v>
      </c>
      <c r="D14" s="51" t="s">
        <v>58</v>
      </c>
      <c r="E14" s="52">
        <v>635879.56004636013</v>
      </c>
      <c r="F14" s="52">
        <v>723921.60700360639</v>
      </c>
      <c r="G14" s="53">
        <v>734989.34611551184</v>
      </c>
      <c r="H14" s="54">
        <f t="shared" si="2"/>
        <v>1.5288587886906901E-2</v>
      </c>
      <c r="I14" s="54">
        <f t="shared" si="3"/>
        <v>0.15586251280340879</v>
      </c>
      <c r="K14" s="55"/>
      <c r="L14" s="67"/>
      <c r="M14" s="68"/>
      <c r="N14" s="68">
        <v>734989.34611551184</v>
      </c>
      <c r="O14" s="68">
        <v>0</v>
      </c>
      <c r="R14" s="59"/>
    </row>
    <row r="15" spans="2:18" ht="15" x14ac:dyDescent="0.3">
      <c r="B15" s="45">
        <f t="shared" si="0"/>
        <v>9</v>
      </c>
      <c r="C15" s="46">
        <f t="shared" si="1"/>
        <v>11</v>
      </c>
      <c r="D15" s="46" t="s">
        <v>61</v>
      </c>
      <c r="E15" s="48">
        <v>775437.38890442753</v>
      </c>
      <c r="F15" s="48">
        <v>691613.49976880301</v>
      </c>
      <c r="G15" s="49">
        <v>699397.09862834436</v>
      </c>
      <c r="H15" s="47">
        <f t="shared" si="2"/>
        <v>1.1254261031838242E-2</v>
      </c>
      <c r="I15" s="47">
        <f t="shared" si="3"/>
        <v>-9.8061160532272318E-2</v>
      </c>
      <c r="K15" s="55"/>
      <c r="L15" s="67"/>
      <c r="M15" s="68"/>
      <c r="N15" s="68">
        <v>823431.48257045774</v>
      </c>
      <c r="O15" s="68">
        <v>-124034.38394211337</v>
      </c>
      <c r="R15" s="59"/>
    </row>
    <row r="16" spans="2:18" ht="15" x14ac:dyDescent="0.3">
      <c r="B16" s="50">
        <f t="shared" si="0"/>
        <v>17</v>
      </c>
      <c r="C16" s="50">
        <f t="shared" si="1"/>
        <v>12</v>
      </c>
      <c r="D16" s="51" t="s">
        <v>56</v>
      </c>
      <c r="E16" s="52">
        <v>573914.07861735928</v>
      </c>
      <c r="F16" s="52">
        <v>642201.69565272646</v>
      </c>
      <c r="G16" s="53">
        <v>661012.27784265904</v>
      </c>
      <c r="H16" s="54">
        <f t="shared" si="2"/>
        <v>2.9290770045092618E-2</v>
      </c>
      <c r="I16" s="54">
        <f t="shared" si="3"/>
        <v>0.15176174007637466</v>
      </c>
      <c r="K16" s="55"/>
      <c r="L16" s="67"/>
      <c r="M16" s="68"/>
      <c r="N16" s="68">
        <v>661012.27784265904</v>
      </c>
      <c r="O16" s="68">
        <v>0</v>
      </c>
      <c r="R16" s="59"/>
    </row>
    <row r="17" spans="1:21" ht="15" x14ac:dyDescent="0.3">
      <c r="B17" s="45">
        <f t="shared" si="0"/>
        <v>11</v>
      </c>
      <c r="C17" s="46">
        <f t="shared" si="1"/>
        <v>13</v>
      </c>
      <c r="D17" s="46" t="s">
        <v>57</v>
      </c>
      <c r="E17" s="48">
        <v>661213.82113504643</v>
      </c>
      <c r="F17" s="48">
        <v>652160.39506910928</v>
      </c>
      <c r="G17" s="49">
        <v>659826.3831893584</v>
      </c>
      <c r="H17" s="47">
        <f t="shared" si="2"/>
        <v>1.1754758765191164E-2</v>
      </c>
      <c r="I17" s="47">
        <f t="shared" si="3"/>
        <v>-2.0983196378235869E-3</v>
      </c>
      <c r="K17" s="55"/>
      <c r="L17" s="67"/>
      <c r="M17" s="68"/>
      <c r="N17" s="68">
        <v>704575.4907678077</v>
      </c>
      <c r="O17" s="68">
        <v>-44749.1075784493</v>
      </c>
      <c r="R17" s="59"/>
    </row>
    <row r="18" spans="1:21" ht="15" x14ac:dyDescent="0.3">
      <c r="B18" s="45">
        <f t="shared" si="0"/>
        <v>12</v>
      </c>
      <c r="C18" s="46">
        <f t="shared" si="1"/>
        <v>14</v>
      </c>
      <c r="D18" s="46" t="s">
        <v>60</v>
      </c>
      <c r="E18" s="48">
        <v>658054.73184175871</v>
      </c>
      <c r="F18" s="48">
        <v>649634.28933245118</v>
      </c>
      <c r="G18" s="49">
        <v>658242.53341740381</v>
      </c>
      <c r="H18" s="47">
        <f t="shared" si="2"/>
        <v>1.3250907820457458E-2</v>
      </c>
      <c r="I18" s="47">
        <f t="shared" si="3"/>
        <v>2.8538899054719735E-4</v>
      </c>
      <c r="K18" s="55"/>
      <c r="L18" s="67"/>
      <c r="M18" s="68"/>
      <c r="N18" s="68">
        <v>898587.39316237916</v>
      </c>
      <c r="O18" s="68">
        <v>-240344.85974497534</v>
      </c>
      <c r="R18" s="59"/>
    </row>
    <row r="19" spans="1:21" ht="15" x14ac:dyDescent="0.3">
      <c r="B19" s="45">
        <f t="shared" si="0"/>
        <v>10</v>
      </c>
      <c r="C19" s="46">
        <f t="shared" si="1"/>
        <v>15</v>
      </c>
      <c r="D19" s="46" t="s">
        <v>63</v>
      </c>
      <c r="E19" s="48">
        <v>695264.68881938269</v>
      </c>
      <c r="F19" s="48">
        <v>652556.56511800934</v>
      </c>
      <c r="G19" s="49">
        <v>657633.10149413871</v>
      </c>
      <c r="H19" s="47">
        <f t="shared" si="2"/>
        <v>7.7794579772734185E-3</v>
      </c>
      <c r="I19" s="47">
        <f t="shared" si="3"/>
        <v>-5.4125555245938872E-2</v>
      </c>
      <c r="K19" s="56"/>
      <c r="L19" s="66"/>
      <c r="M19" s="68"/>
      <c r="N19" s="68">
        <v>728536.0084036364</v>
      </c>
      <c r="O19" s="68">
        <v>-70902.906909497688</v>
      </c>
      <c r="R19" s="59"/>
    </row>
    <row r="20" spans="1:21" ht="15" x14ac:dyDescent="0.3">
      <c r="B20" s="50">
        <f t="shared" si="0"/>
        <v>18</v>
      </c>
      <c r="C20" s="50">
        <f t="shared" si="1"/>
        <v>16</v>
      </c>
      <c r="D20" s="51" t="s">
        <v>62</v>
      </c>
      <c r="E20" s="52">
        <v>572954.78472579608</v>
      </c>
      <c r="F20" s="52">
        <v>640923.40754316526</v>
      </c>
      <c r="G20" s="53">
        <v>648253.9032901841</v>
      </c>
      <c r="H20" s="54">
        <f t="shared" si="2"/>
        <v>1.1437397449905351E-2</v>
      </c>
      <c r="I20" s="54">
        <f t="shared" si="3"/>
        <v>0.1314224447927852</v>
      </c>
      <c r="K20" s="55"/>
      <c r="L20" s="67"/>
      <c r="M20" s="68"/>
      <c r="N20" s="68">
        <v>648253.9032901841</v>
      </c>
      <c r="O20" s="68">
        <v>0</v>
      </c>
      <c r="R20" s="59"/>
    </row>
    <row r="21" spans="1:21" ht="15" x14ac:dyDescent="0.3">
      <c r="B21" s="45">
        <f t="shared" si="0"/>
        <v>16</v>
      </c>
      <c r="C21" s="46">
        <f t="shared" si="1"/>
        <v>17</v>
      </c>
      <c r="D21" s="46" t="s">
        <v>84</v>
      </c>
      <c r="E21" s="48">
        <v>575423.64964038646</v>
      </c>
      <c r="F21" s="48">
        <v>589608.85645474028</v>
      </c>
      <c r="G21" s="49">
        <v>593298.51729358791</v>
      </c>
      <c r="H21" s="47">
        <f t="shared" si="2"/>
        <v>6.2578110868842796E-3</v>
      </c>
      <c r="I21" s="47">
        <f t="shared" si="3"/>
        <v>3.1063839076430844E-2</v>
      </c>
      <c r="K21" s="56"/>
      <c r="L21" s="66"/>
      <c r="M21" s="68"/>
      <c r="N21" s="68">
        <v>632971.06943566061</v>
      </c>
      <c r="O21" s="68">
        <v>-39672.552142072702</v>
      </c>
      <c r="P21" s="46"/>
      <c r="Q21" s="48"/>
      <c r="R21" s="59"/>
      <c r="S21" s="49"/>
      <c r="T21" s="47"/>
      <c r="U21" s="47"/>
    </row>
    <row r="22" spans="1:21" ht="15" x14ac:dyDescent="0.3">
      <c r="B22" s="45">
        <f t="shared" si="0"/>
        <v>19</v>
      </c>
      <c r="C22" s="46">
        <f t="shared" si="1"/>
        <v>18</v>
      </c>
      <c r="D22" s="46" t="s">
        <v>64</v>
      </c>
      <c r="E22" s="48">
        <v>525846.1025994824</v>
      </c>
      <c r="F22" s="48">
        <v>551849.39722390473</v>
      </c>
      <c r="G22" s="49">
        <v>565349.7884346561</v>
      </c>
      <c r="H22" s="47">
        <f t="shared" si="2"/>
        <v>2.4463904968756944E-2</v>
      </c>
      <c r="I22" s="47">
        <f t="shared" si="3"/>
        <v>7.5124044164043502E-2</v>
      </c>
      <c r="K22" s="55"/>
      <c r="L22" s="67"/>
      <c r="M22" s="68"/>
      <c r="N22" s="68">
        <v>593829.88424672559</v>
      </c>
      <c r="O22" s="68">
        <v>-28480.095812069485</v>
      </c>
      <c r="R22" s="59"/>
    </row>
    <row r="23" spans="1:21" ht="15" x14ac:dyDescent="0.3">
      <c r="B23" s="45">
        <f t="shared" si="0"/>
        <v>15</v>
      </c>
      <c r="C23" s="46">
        <f t="shared" si="1"/>
        <v>19</v>
      </c>
      <c r="D23" s="46" t="s">
        <v>67</v>
      </c>
      <c r="E23" s="48">
        <v>589344.85469419789</v>
      </c>
      <c r="F23" s="48">
        <v>541398.37087163609</v>
      </c>
      <c r="G23" s="49">
        <v>555343.35396380979</v>
      </c>
      <c r="H23" s="47">
        <f t="shared" si="2"/>
        <v>2.5757342176192077E-2</v>
      </c>
      <c r="I23" s="47">
        <f t="shared" si="3"/>
        <v>-5.7693726278531754E-2</v>
      </c>
      <c r="K23" s="55"/>
      <c r="L23" s="66"/>
      <c r="M23" s="68"/>
      <c r="N23" s="68">
        <v>617583.63136857469</v>
      </c>
      <c r="O23" s="68">
        <v>-62240.2774047649</v>
      </c>
      <c r="R23" s="59"/>
    </row>
    <row r="24" spans="1:21" ht="15" x14ac:dyDescent="0.3">
      <c r="B24" s="45">
        <f t="shared" si="0"/>
        <v>20</v>
      </c>
      <c r="C24" s="46">
        <f t="shared" si="1"/>
        <v>20</v>
      </c>
      <c r="D24" s="46" t="s">
        <v>65</v>
      </c>
      <c r="E24" s="48">
        <v>515176.32304168353</v>
      </c>
      <c r="F24" s="48">
        <v>533076.10596048809</v>
      </c>
      <c r="G24" s="49">
        <v>546405.44701771706</v>
      </c>
      <c r="H24" s="47">
        <f t="shared" si="2"/>
        <v>2.5004574221559661E-2</v>
      </c>
      <c r="I24" s="47">
        <f t="shared" si="3"/>
        <v>6.0618321493604022E-2</v>
      </c>
      <c r="K24" s="56"/>
      <c r="L24" s="67"/>
      <c r="M24" s="68"/>
      <c r="N24" s="68">
        <v>549681.50981957349</v>
      </c>
      <c r="O24" s="68">
        <v>-3276.0628018564312</v>
      </c>
      <c r="R24" s="59"/>
    </row>
    <row r="25" spans="1:21" ht="15" x14ac:dyDescent="0.3">
      <c r="B25" s="50">
        <f t="shared" si="0"/>
        <v>22</v>
      </c>
      <c r="C25" s="50">
        <f t="shared" si="1"/>
        <v>21</v>
      </c>
      <c r="D25" s="51" t="s">
        <v>66</v>
      </c>
      <c r="E25" s="52">
        <v>508035.93981147214</v>
      </c>
      <c r="F25" s="52">
        <v>527879.08780770516</v>
      </c>
      <c r="G25" s="53">
        <v>533160.73334193137</v>
      </c>
      <c r="H25" s="54">
        <f t="shared" si="2"/>
        <v>1.0005407784121623E-2</v>
      </c>
      <c r="I25" s="54">
        <f t="shared" si="3"/>
        <v>4.9454756172925052E-2</v>
      </c>
      <c r="K25" s="55"/>
      <c r="L25" s="66"/>
      <c r="M25" s="68"/>
      <c r="N25" s="68">
        <v>533160.73334193137</v>
      </c>
      <c r="O25" s="68">
        <v>0</v>
      </c>
      <c r="R25" s="59"/>
    </row>
    <row r="26" spans="1:21" ht="15" x14ac:dyDescent="0.3">
      <c r="B26" s="45">
        <f t="shared" si="0"/>
        <v>26</v>
      </c>
      <c r="C26" s="46">
        <f t="shared" si="1"/>
        <v>22</v>
      </c>
      <c r="D26" s="46" t="s">
        <v>72</v>
      </c>
      <c r="E26" s="48">
        <v>459119.11964229884</v>
      </c>
      <c r="F26" s="48">
        <v>519826.47200571513</v>
      </c>
      <c r="G26" s="49">
        <v>517476.09470145014</v>
      </c>
      <c r="H26" s="47">
        <f t="shared" si="2"/>
        <v>-4.521465202024455E-3</v>
      </c>
      <c r="I26" s="47">
        <f t="shared" si="3"/>
        <v>0.12710639257327694</v>
      </c>
      <c r="K26" s="55"/>
      <c r="L26" s="67"/>
      <c r="M26" s="68"/>
      <c r="N26" s="68">
        <v>519826.47200571513</v>
      </c>
      <c r="O26" s="68">
        <v>-2350.3773042649846</v>
      </c>
      <c r="R26" s="59"/>
    </row>
    <row r="27" spans="1:21" ht="15" x14ac:dyDescent="0.3">
      <c r="A27" s="36"/>
      <c r="B27" s="45">
        <f t="shared" si="0"/>
        <v>24</v>
      </c>
      <c r="C27" s="46">
        <f t="shared" si="1"/>
        <v>23</v>
      </c>
      <c r="D27" s="46" t="s">
        <v>70</v>
      </c>
      <c r="E27" s="48">
        <v>491308.56141876109</v>
      </c>
      <c r="F27" s="48">
        <v>516531.11723400821</v>
      </c>
      <c r="G27" s="49">
        <v>515268.24347971939</v>
      </c>
      <c r="H27" s="47">
        <f t="shared" si="2"/>
        <v>-2.4449132146219243E-3</v>
      </c>
      <c r="I27" s="47">
        <f t="shared" si="3"/>
        <v>4.8767076217376415E-2</v>
      </c>
      <c r="K27" s="55"/>
      <c r="L27" s="66"/>
      <c r="M27" s="68"/>
      <c r="N27" s="68">
        <v>516531.11723400821</v>
      </c>
      <c r="O27" s="68">
        <v>-1262.8737542888266</v>
      </c>
      <c r="R27" s="59"/>
    </row>
    <row r="28" spans="1:21" ht="15" x14ac:dyDescent="0.3">
      <c r="B28" s="45">
        <f t="shared" si="0"/>
        <v>23</v>
      </c>
      <c r="C28" s="46">
        <f t="shared" si="1"/>
        <v>24</v>
      </c>
      <c r="D28" s="46" t="s">
        <v>68</v>
      </c>
      <c r="E28" s="48">
        <v>494192.02194584097</v>
      </c>
      <c r="F28" s="48">
        <v>508043.94330632599</v>
      </c>
      <c r="G28" s="49">
        <v>506231.50441885163</v>
      </c>
      <c r="H28" s="47">
        <f t="shared" si="2"/>
        <v>-3.5674844889973523E-3</v>
      </c>
      <c r="I28" s="47">
        <f t="shared" si="3"/>
        <v>2.4361952314823299E-2</v>
      </c>
      <c r="K28" s="55"/>
      <c r="L28" s="67"/>
      <c r="M28" s="68"/>
      <c r="N28" s="68">
        <v>508043.94330632599</v>
      </c>
      <c r="O28" s="68">
        <v>-1812.4388874743599</v>
      </c>
      <c r="R28" s="59"/>
    </row>
    <row r="29" spans="1:21" ht="15" x14ac:dyDescent="0.3">
      <c r="B29" s="45">
        <f t="shared" si="0"/>
        <v>21</v>
      </c>
      <c r="C29" s="46">
        <f t="shared" si="1"/>
        <v>25</v>
      </c>
      <c r="D29" s="46" t="s">
        <v>71</v>
      </c>
      <c r="E29" s="48">
        <v>514035.97442891053</v>
      </c>
      <c r="F29" s="48">
        <v>493097.97353130538</v>
      </c>
      <c r="G29" s="49">
        <v>500413.25622914429</v>
      </c>
      <c r="H29" s="47">
        <f t="shared" si="2"/>
        <v>1.4835353399347273E-2</v>
      </c>
      <c r="I29" s="47">
        <f t="shared" si="3"/>
        <v>-2.650148798418428E-2</v>
      </c>
      <c r="K29" s="55"/>
      <c r="L29" s="67"/>
      <c r="M29" s="68"/>
      <c r="N29" s="68">
        <v>515950.71161268908</v>
      </c>
      <c r="O29" s="68">
        <v>-15537.455383544788</v>
      </c>
      <c r="R29" s="59"/>
    </row>
    <row r="30" spans="1:21" ht="15" x14ac:dyDescent="0.3">
      <c r="B30" s="45">
        <f t="shared" si="0"/>
        <v>25</v>
      </c>
      <c r="C30" s="46">
        <f t="shared" si="1"/>
        <v>26</v>
      </c>
      <c r="D30" s="46" t="s">
        <v>69</v>
      </c>
      <c r="E30" s="48">
        <v>466193.48261588853</v>
      </c>
      <c r="F30" s="48">
        <v>498768.57103773183</v>
      </c>
      <c r="G30" s="49">
        <v>498034.83915406326</v>
      </c>
      <c r="H30" s="47">
        <f t="shared" si="2"/>
        <v>-1.4710868452315617E-3</v>
      </c>
      <c r="I30" s="47">
        <f t="shared" si="3"/>
        <v>6.8300732904946759E-2</v>
      </c>
      <c r="K30" s="55"/>
      <c r="L30" s="67"/>
      <c r="M30" s="68"/>
      <c r="N30" s="68">
        <v>499415.41645027715</v>
      </c>
      <c r="O30" s="68">
        <v>-1380.5772962138872</v>
      </c>
      <c r="R30" s="59"/>
    </row>
    <row r="31" spans="1:21" ht="15" x14ac:dyDescent="0.3">
      <c r="B31" s="50">
        <f t="shared" si="0"/>
        <v>27</v>
      </c>
      <c r="C31" s="50">
        <f t="shared" si="1"/>
        <v>27</v>
      </c>
      <c r="D31" s="51" t="s">
        <v>73</v>
      </c>
      <c r="E31" s="52">
        <v>453662.88569801179</v>
      </c>
      <c r="F31" s="52">
        <v>471014.68326960114</v>
      </c>
      <c r="G31" s="53">
        <v>475982.19279369945</v>
      </c>
      <c r="H31" s="54">
        <f t="shared" si="2"/>
        <v>1.0546400569969139E-2</v>
      </c>
      <c r="I31" s="54">
        <f t="shared" si="3"/>
        <v>4.9198000981162116E-2</v>
      </c>
      <c r="K31" s="55"/>
      <c r="L31" s="67"/>
      <c r="M31" s="68"/>
      <c r="N31" s="68">
        <v>475982.19279369945</v>
      </c>
      <c r="O31" s="68">
        <v>0</v>
      </c>
      <c r="R31" s="59"/>
    </row>
    <row r="32" spans="1:21" ht="15" x14ac:dyDescent="0.3">
      <c r="A32" s="36"/>
      <c r="B32" s="45">
        <f t="shared" si="0"/>
        <v>28</v>
      </c>
      <c r="C32" s="46">
        <f t="shared" si="1"/>
        <v>28</v>
      </c>
      <c r="D32" s="46" t="s">
        <v>74</v>
      </c>
      <c r="E32" s="48">
        <v>435217.31801624462</v>
      </c>
      <c r="F32" s="48">
        <v>459090.88539418339</v>
      </c>
      <c r="G32" s="49">
        <v>458380.41610707226</v>
      </c>
      <c r="H32" s="47">
        <f t="shared" si="2"/>
        <v>-1.5475569428939906E-3</v>
      </c>
      <c r="I32" s="47">
        <f t="shared" si="3"/>
        <v>5.3221912667462012E-2</v>
      </c>
      <c r="K32" s="55"/>
      <c r="L32" s="66"/>
      <c r="M32" s="68"/>
      <c r="N32" s="68">
        <v>460325.2768068717</v>
      </c>
      <c r="O32" s="68">
        <v>-1944.8606997994357</v>
      </c>
      <c r="R32" s="59"/>
    </row>
    <row r="33" spans="1:18" ht="15" x14ac:dyDescent="0.3">
      <c r="B33" s="45">
        <f t="shared" si="0"/>
        <v>30</v>
      </c>
      <c r="C33" s="46">
        <f t="shared" si="1"/>
        <v>29</v>
      </c>
      <c r="D33" s="46" t="s">
        <v>77</v>
      </c>
      <c r="E33" s="48">
        <v>407173.1017179999</v>
      </c>
      <c r="F33" s="48">
        <v>445242.48730185506</v>
      </c>
      <c r="G33" s="49">
        <v>456255.43573793722</v>
      </c>
      <c r="H33" s="47">
        <f t="shared" si="2"/>
        <v>2.4734720405548138E-2</v>
      </c>
      <c r="I33" s="47">
        <f t="shared" si="3"/>
        <v>0.12054414648915279</v>
      </c>
      <c r="K33" s="56"/>
      <c r="L33" s="67"/>
      <c r="M33" s="68"/>
      <c r="N33" s="68">
        <v>456481.42673764168</v>
      </c>
      <c r="O33" s="68">
        <v>-225.99099970445968</v>
      </c>
      <c r="R33" s="59"/>
    </row>
    <row r="34" spans="1:18" ht="15" x14ac:dyDescent="0.3">
      <c r="B34" s="50">
        <f t="shared" si="0"/>
        <v>29</v>
      </c>
      <c r="C34" s="50">
        <f t="shared" si="1"/>
        <v>30</v>
      </c>
      <c r="D34" s="51" t="s">
        <v>75</v>
      </c>
      <c r="E34" s="52">
        <v>412014.91559325572</v>
      </c>
      <c r="F34" s="52">
        <v>429041.82469506672</v>
      </c>
      <c r="G34" s="53">
        <v>429588.83359423064</v>
      </c>
      <c r="H34" s="54">
        <f t="shared" si="2"/>
        <v>1.2749547192809629E-3</v>
      </c>
      <c r="I34" s="54">
        <f t="shared" si="3"/>
        <v>4.2653596595332965E-2</v>
      </c>
      <c r="K34" s="55"/>
      <c r="L34" s="67"/>
      <c r="M34" s="68"/>
      <c r="N34" s="68">
        <v>429588.83359423064</v>
      </c>
      <c r="O34" s="68">
        <v>0</v>
      </c>
      <c r="R34" s="59"/>
    </row>
    <row r="35" spans="1:18" ht="15" x14ac:dyDescent="0.3">
      <c r="A35" s="36"/>
      <c r="B35" s="50">
        <f t="shared" si="0"/>
        <v>31</v>
      </c>
      <c r="C35" s="50">
        <f t="shared" si="1"/>
        <v>31</v>
      </c>
      <c r="D35" s="51" t="s">
        <v>76</v>
      </c>
      <c r="E35" s="52">
        <v>407155.79380361439</v>
      </c>
      <c r="F35" s="52">
        <v>420513.28460090701</v>
      </c>
      <c r="G35" s="53">
        <v>425986.15830077417</v>
      </c>
      <c r="H35" s="54">
        <f t="shared" si="2"/>
        <v>1.3014746264345067E-2</v>
      </c>
      <c r="I35" s="54">
        <f t="shared" si="3"/>
        <v>4.6248548550047897E-2</v>
      </c>
      <c r="K35" s="56"/>
      <c r="L35" s="67"/>
      <c r="M35" s="68"/>
      <c r="N35" s="68">
        <v>425986.15830077417</v>
      </c>
      <c r="O35" s="68">
        <v>0</v>
      </c>
      <c r="R35" s="59"/>
    </row>
    <row r="36" spans="1:18" ht="15" x14ac:dyDescent="0.3">
      <c r="B36" s="50">
        <f t="shared" si="0"/>
        <v>32</v>
      </c>
      <c r="C36" s="50">
        <f t="shared" si="1"/>
        <v>32</v>
      </c>
      <c r="D36" s="51" t="s">
        <v>78</v>
      </c>
      <c r="E36" s="52">
        <v>375833.07637294539</v>
      </c>
      <c r="F36" s="52">
        <v>396568.05434508185</v>
      </c>
      <c r="G36" s="53">
        <v>400726.6341683474</v>
      </c>
      <c r="H36" s="54">
        <f t="shared" si="2"/>
        <v>1.048642163104474E-2</v>
      </c>
      <c r="I36" s="54">
        <f t="shared" si="3"/>
        <v>6.6235675783628212E-2</v>
      </c>
      <c r="K36" s="56"/>
      <c r="L36" s="67"/>
      <c r="M36" s="68"/>
      <c r="N36" s="68">
        <v>400726.6341683474</v>
      </c>
      <c r="O36" s="68">
        <v>0</v>
      </c>
      <c r="R36" s="59"/>
    </row>
    <row r="37" spans="1:18" ht="15" x14ac:dyDescent="0.3">
      <c r="B37" s="45">
        <f t="shared" si="0"/>
        <v>33</v>
      </c>
      <c r="C37" s="46">
        <f t="shared" si="1"/>
        <v>33</v>
      </c>
      <c r="D37" s="46" t="s">
        <v>85</v>
      </c>
      <c r="E37" s="48">
        <v>323269.80952305213</v>
      </c>
      <c r="F37" s="48">
        <v>327469.93421184097</v>
      </c>
      <c r="G37" s="49">
        <v>326183.29370909743</v>
      </c>
      <c r="H37" s="47">
        <f t="shared" si="2"/>
        <v>-3.9290339915944994E-3</v>
      </c>
      <c r="I37" s="47">
        <f t="shared" si="3"/>
        <v>9.0125464866137595E-3</v>
      </c>
      <c r="K37" s="55"/>
      <c r="L37" s="66"/>
      <c r="M37" s="68"/>
      <c r="N37" s="68">
        <v>327469.93421184097</v>
      </c>
      <c r="O37" s="68">
        <v>-1286.6405027435394</v>
      </c>
      <c r="R37" s="59"/>
    </row>
    <row r="38" spans="1:18" ht="15" x14ac:dyDescent="0.3">
      <c r="A38" s="36"/>
      <c r="B38" s="60"/>
      <c r="C38" s="61"/>
      <c r="D38" s="62" t="s">
        <v>52</v>
      </c>
      <c r="E38" s="63">
        <v>638778.03291005397</v>
      </c>
      <c r="F38" s="63">
        <v>651116.32185935241</v>
      </c>
      <c r="G38" s="58">
        <v>662342.7275865766</v>
      </c>
      <c r="H38" s="64">
        <f t="shared" ref="H38" si="4">+G38/F38-1</f>
        <v>1.7241782075383405E-2</v>
      </c>
      <c r="I38" s="65">
        <f t="shared" ref="I38" si="5">+G38/E38-1</f>
        <v>3.6890270896088762E-2</v>
      </c>
      <c r="K38" s="57"/>
      <c r="L38" s="66"/>
      <c r="M38" s="58"/>
      <c r="N38" s="58">
        <v>662342.7275865766</v>
      </c>
      <c r="O38" s="58">
        <v>0</v>
      </c>
      <c r="R38" s="59"/>
    </row>
    <row r="39" spans="1:18" x14ac:dyDescent="0.2">
      <c r="B39" s="1"/>
      <c r="C39" s="1"/>
      <c r="D39" s="1"/>
      <c r="E39" s="1"/>
      <c r="F39" s="1"/>
      <c r="G39" s="1"/>
      <c r="H39" s="1"/>
      <c r="I39" s="1"/>
    </row>
    <row r="40" spans="1:18" x14ac:dyDescent="0.2">
      <c r="B40" s="1"/>
      <c r="C40" s="1"/>
      <c r="D40" s="1"/>
      <c r="E40" s="1"/>
      <c r="F40" s="1"/>
      <c r="G40" s="1"/>
      <c r="H40" s="1"/>
      <c r="I40" s="4"/>
    </row>
    <row r="41" spans="1:18" x14ac:dyDescent="0.2">
      <c r="B41" s="1"/>
      <c r="C41" s="34"/>
      <c r="D41" s="34"/>
      <c r="E41" s="34"/>
      <c r="F41" s="11" t="s">
        <v>43</v>
      </c>
      <c r="G41" s="11"/>
      <c r="H41" s="1"/>
      <c r="I41" s="37">
        <v>8</v>
      </c>
      <c r="K41" s="1" t="s">
        <v>86</v>
      </c>
      <c r="O41">
        <f>COUNTIF(O5:O37,"=0")</f>
        <v>8</v>
      </c>
    </row>
    <row r="42" spans="1:18" x14ac:dyDescent="0.2">
      <c r="B42" s="8"/>
      <c r="C42" s="7"/>
      <c r="D42" s="7"/>
      <c r="E42" s="32"/>
      <c r="F42" s="32" t="s">
        <v>37</v>
      </c>
      <c r="G42" s="19"/>
      <c r="H42" s="33">
        <f>MAX(H5:H37)</f>
        <v>8.0027771316584673E-2</v>
      </c>
      <c r="I42" s="33">
        <f>MAX(I5:I37)</f>
        <v>0.15586251280340879</v>
      </c>
    </row>
    <row r="43" spans="1:18" x14ac:dyDescent="0.2">
      <c r="B43" s="8"/>
      <c r="C43" s="7"/>
      <c r="D43" s="7"/>
      <c r="E43" s="32"/>
      <c r="F43" s="32" t="s">
        <v>38</v>
      </c>
      <c r="G43" s="19"/>
      <c r="H43" s="33">
        <f>MIN(H5:H37)</f>
        <v>-4.521465202024455E-3</v>
      </c>
      <c r="I43" s="33">
        <f>MIN(I5:I37)</f>
        <v>-0.24726032527740571</v>
      </c>
    </row>
    <row r="44" spans="1:18" x14ac:dyDescent="0.2">
      <c r="F44" s="1"/>
      <c r="G44" s="1"/>
      <c r="H44" s="1"/>
      <c r="I44" s="1"/>
    </row>
    <row r="45" spans="1:18" x14ac:dyDescent="0.2">
      <c r="F45" s="5" t="s">
        <v>48</v>
      </c>
      <c r="G45" s="1"/>
      <c r="H45" s="1">
        <f>COUNTIF(H5:H37,"&gt;0.0")</f>
        <v>27</v>
      </c>
      <c r="I45" s="1">
        <f>COUNTIF(I5:I37,"&gt;0.0")</f>
        <v>23</v>
      </c>
    </row>
    <row r="46" spans="1:18" x14ac:dyDescent="0.2">
      <c r="F46" s="5" t="s">
        <v>39</v>
      </c>
      <c r="G46" s="5"/>
      <c r="H46" s="1">
        <f>COUNTIF(H5:H37,"&lt;0")</f>
        <v>6</v>
      </c>
      <c r="I46" s="1">
        <f>COUNTIF(I5:I37,"&lt;0")</f>
        <v>10</v>
      </c>
    </row>
  </sheetData>
  <sortState xmlns:xlrd2="http://schemas.microsoft.com/office/spreadsheetml/2017/richdata2" ref="D5:O37">
    <sortCondition descending="1" ref="G5:G37"/>
  </sortState>
  <phoneticPr fontId="2" type="noConversion"/>
  <pageMargins left="0.75" right="0.75" top="1" bottom="1" header="0.5" footer="0.5"/>
  <pageSetup paperSize="9" orientation="portrait" horizontalDpi="4294967293" r:id="rId1"/>
  <headerFooter alignWithMargins="0"/>
  <ignoredErrors>
    <ignoredError sqref="O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G44"/>
  <sheetViews>
    <sheetView showGridLines="0" workbookViewId="0"/>
  </sheetViews>
  <sheetFormatPr defaultRowHeight="12.75" x14ac:dyDescent="0.2"/>
  <cols>
    <col min="3" max="3" width="23.5703125" customWidth="1"/>
    <col min="4" max="4" width="9.7109375" customWidth="1"/>
    <col min="6" max="6" width="9.85546875" customWidth="1"/>
    <col min="7" max="7" width="10.140625" customWidth="1"/>
  </cols>
  <sheetData>
    <row r="1" spans="2:7" x14ac:dyDescent="0.2">
      <c r="C1" s="2" t="s">
        <v>47</v>
      </c>
      <c r="D1" s="1"/>
      <c r="E1" s="1"/>
      <c r="F1" s="1"/>
      <c r="G1" s="1"/>
    </row>
    <row r="2" spans="2:7" ht="25.5" customHeight="1" x14ac:dyDescent="0.2">
      <c r="B2" s="21" t="s">
        <v>35</v>
      </c>
      <c r="C2" s="6" t="s">
        <v>34</v>
      </c>
      <c r="D2" s="20">
        <v>42095</v>
      </c>
      <c r="E2" s="14" t="s">
        <v>44</v>
      </c>
      <c r="F2" s="14" t="s">
        <v>45</v>
      </c>
      <c r="G2" s="14" t="s">
        <v>46</v>
      </c>
    </row>
    <row r="3" spans="2:7" x14ac:dyDescent="0.2">
      <c r="B3" s="22">
        <f>RANK(D3,D$3:D$37)</f>
        <v>1</v>
      </c>
      <c r="C3" s="10" t="s">
        <v>21</v>
      </c>
      <c r="D3" s="12">
        <v>1704768.3767904162</v>
      </c>
      <c r="E3" s="19">
        <v>2028074</v>
      </c>
      <c r="F3" s="17">
        <f t="shared" ref="F3:F36" si="0">((E3-D3)/E3)*-1</f>
        <v>-0.15941510182053703</v>
      </c>
      <c r="G3" s="15">
        <v>41883</v>
      </c>
    </row>
    <row r="4" spans="2:7" x14ac:dyDescent="0.2">
      <c r="B4" s="22">
        <f t="shared" ref="B4:B35" si="1">RANK(D4,D$3:D$37)</f>
        <v>2</v>
      </c>
      <c r="C4" s="10" t="s">
        <v>8</v>
      </c>
      <c r="D4" s="12">
        <v>1256015.5516528494</v>
      </c>
      <c r="E4" s="19">
        <v>1616168</v>
      </c>
      <c r="F4" s="17">
        <f t="shared" si="0"/>
        <v>-0.22284344718318305</v>
      </c>
      <c r="G4" s="15">
        <v>41944</v>
      </c>
    </row>
    <row r="5" spans="2:7" x14ac:dyDescent="0.2">
      <c r="B5" s="22">
        <f t="shared" si="1"/>
        <v>3</v>
      </c>
      <c r="C5" s="10" t="s">
        <v>7</v>
      </c>
      <c r="D5" s="12">
        <v>957104.9111899609</v>
      </c>
      <c r="E5" s="19">
        <v>1009450</v>
      </c>
      <c r="F5" s="17">
        <f t="shared" si="0"/>
        <v>-5.185505850714657E-2</v>
      </c>
      <c r="G5" s="15">
        <v>41821</v>
      </c>
    </row>
    <row r="6" spans="2:7" x14ac:dyDescent="0.2">
      <c r="B6" s="22">
        <f t="shared" si="1"/>
        <v>4</v>
      </c>
      <c r="C6" s="10" t="s">
        <v>14</v>
      </c>
      <c r="D6" s="12">
        <v>930888.16798758972</v>
      </c>
      <c r="E6" s="19">
        <v>995805</v>
      </c>
      <c r="F6" s="17">
        <f t="shared" si="0"/>
        <v>-6.5190305343325525E-2</v>
      </c>
      <c r="G6" s="15">
        <v>42005</v>
      </c>
    </row>
    <row r="7" spans="2:7" x14ac:dyDescent="0.2">
      <c r="B7" s="22">
        <f t="shared" si="1"/>
        <v>5</v>
      </c>
      <c r="C7" s="10" t="s">
        <v>6</v>
      </c>
      <c r="D7" s="12">
        <v>878826.66155028611</v>
      </c>
      <c r="E7" s="19">
        <v>986544</v>
      </c>
      <c r="F7" s="17">
        <f t="shared" si="0"/>
        <v>-0.1091865527028839</v>
      </c>
      <c r="G7" s="15">
        <v>41883</v>
      </c>
    </row>
    <row r="8" spans="2:7" x14ac:dyDescent="0.2">
      <c r="B8" s="22">
        <f t="shared" si="1"/>
        <v>6</v>
      </c>
      <c r="C8" s="10" t="s">
        <v>28</v>
      </c>
      <c r="D8" s="12">
        <v>785938.79533460934</v>
      </c>
      <c r="E8" s="12">
        <v>785939</v>
      </c>
      <c r="F8" s="18">
        <f t="shared" si="0"/>
        <v>-2.6040874757225731E-7</v>
      </c>
      <c r="G8" s="16">
        <v>42095</v>
      </c>
    </row>
    <row r="9" spans="2:7" x14ac:dyDescent="0.2">
      <c r="B9" s="22">
        <f t="shared" si="1"/>
        <v>7</v>
      </c>
      <c r="C9" s="10" t="s">
        <v>20</v>
      </c>
      <c r="D9" s="12">
        <v>711531.77392583655</v>
      </c>
      <c r="E9" s="19">
        <v>722822</v>
      </c>
      <c r="F9" s="17">
        <f t="shared" si="0"/>
        <v>-1.5619649200167472E-2</v>
      </c>
      <c r="G9" s="15">
        <v>42064</v>
      </c>
    </row>
    <row r="10" spans="2:7" x14ac:dyDescent="0.2">
      <c r="B10" s="22">
        <f t="shared" si="1"/>
        <v>8</v>
      </c>
      <c r="C10" s="10" t="s">
        <v>33</v>
      </c>
      <c r="D10" s="12">
        <v>684856.04587380402</v>
      </c>
      <c r="E10" s="19">
        <v>731540</v>
      </c>
      <c r="F10" s="17">
        <f t="shared" si="0"/>
        <v>-6.3815996563682073E-2</v>
      </c>
      <c r="G10" s="15">
        <v>41944</v>
      </c>
    </row>
    <row r="11" spans="2:7" x14ac:dyDescent="0.2">
      <c r="B11" s="22">
        <f t="shared" si="1"/>
        <v>9</v>
      </c>
      <c r="C11" s="10" t="s">
        <v>2</v>
      </c>
      <c r="D11" s="12">
        <v>605344.11976212787</v>
      </c>
      <c r="E11" s="12">
        <v>605344</v>
      </c>
      <c r="F11" s="18">
        <f t="shared" si="0"/>
        <v>1.978414387022296E-7</v>
      </c>
      <c r="G11" s="16">
        <v>42095</v>
      </c>
    </row>
    <row r="12" spans="2:7" x14ac:dyDescent="0.2">
      <c r="B12" s="22">
        <f t="shared" si="1"/>
        <v>10</v>
      </c>
      <c r="C12" s="10" t="s">
        <v>25</v>
      </c>
      <c r="D12" s="12">
        <v>595809.90003416815</v>
      </c>
      <c r="E12" s="19">
        <v>614123</v>
      </c>
      <c r="F12" s="17">
        <f t="shared" si="0"/>
        <v>-2.9819922012091792E-2</v>
      </c>
      <c r="G12" s="15">
        <v>41883</v>
      </c>
    </row>
    <row r="13" spans="2:7" x14ac:dyDescent="0.2">
      <c r="B13" s="22">
        <f t="shared" si="1"/>
        <v>12</v>
      </c>
      <c r="C13" s="10" t="s">
        <v>23</v>
      </c>
      <c r="D13" s="12">
        <v>552143.26208303287</v>
      </c>
      <c r="E13" s="19">
        <v>623652</v>
      </c>
      <c r="F13" s="17">
        <f t="shared" si="0"/>
        <v>-0.11466128212042474</v>
      </c>
      <c r="G13" s="15">
        <v>41699</v>
      </c>
    </row>
    <row r="14" spans="2:7" x14ac:dyDescent="0.2">
      <c r="B14" s="22">
        <f t="shared" si="1"/>
        <v>13</v>
      </c>
      <c r="C14" s="10" t="s">
        <v>29</v>
      </c>
      <c r="D14" s="12">
        <v>537735.8883546046</v>
      </c>
      <c r="E14" s="19">
        <v>551991</v>
      </c>
      <c r="F14" s="17">
        <f t="shared" si="0"/>
        <v>-2.5824898676600528E-2</v>
      </c>
      <c r="G14" s="15">
        <v>41883</v>
      </c>
    </row>
    <row r="15" spans="2:7" x14ac:dyDescent="0.2">
      <c r="B15" s="22">
        <f t="shared" si="1"/>
        <v>14</v>
      </c>
      <c r="C15" s="10" t="s">
        <v>4</v>
      </c>
      <c r="D15" s="12">
        <v>531818.95692568866</v>
      </c>
      <c r="E15" s="12">
        <v>531819</v>
      </c>
      <c r="F15" s="18">
        <f t="shared" si="0"/>
        <v>-8.0994306971538058E-8</v>
      </c>
      <c r="G15" s="16">
        <v>42095</v>
      </c>
    </row>
    <row r="16" spans="2:7" x14ac:dyDescent="0.2">
      <c r="B16" s="22">
        <f t="shared" si="1"/>
        <v>15</v>
      </c>
      <c r="C16" s="10" t="s">
        <v>10</v>
      </c>
      <c r="D16" s="12">
        <v>519856.01911722665</v>
      </c>
      <c r="E16" s="19">
        <v>529291</v>
      </c>
      <c r="F16" s="17">
        <f t="shared" si="0"/>
        <v>-1.7825696795852095E-2</v>
      </c>
      <c r="G16" s="15">
        <v>41821</v>
      </c>
    </row>
    <row r="17" spans="2:7" x14ac:dyDescent="0.2">
      <c r="B17" s="22">
        <f t="shared" si="1"/>
        <v>16</v>
      </c>
      <c r="C17" s="10" t="s">
        <v>13</v>
      </c>
      <c r="D17" s="12">
        <v>517319.65658668708</v>
      </c>
      <c r="E17" s="19">
        <v>531496</v>
      </c>
      <c r="F17" s="17">
        <f t="shared" si="0"/>
        <v>-2.6672530768459067E-2</v>
      </c>
      <c r="G17" s="15">
        <v>41883</v>
      </c>
    </row>
    <row r="18" spans="2:7" x14ac:dyDescent="0.2">
      <c r="B18" s="22">
        <f t="shared" si="1"/>
        <v>17</v>
      </c>
      <c r="C18" s="10" t="s">
        <v>15</v>
      </c>
      <c r="D18" s="12">
        <v>515872.92002099223</v>
      </c>
      <c r="E18" s="19">
        <v>539912</v>
      </c>
      <c r="F18" s="17">
        <f t="shared" si="0"/>
        <v>-4.4524070550400384E-2</v>
      </c>
      <c r="G18" s="15">
        <v>41852</v>
      </c>
    </row>
    <row r="19" spans="2:7" x14ac:dyDescent="0.2">
      <c r="B19" s="22">
        <f t="shared" si="1"/>
        <v>18</v>
      </c>
      <c r="C19" s="10" t="s">
        <v>22</v>
      </c>
      <c r="D19" s="12">
        <v>500575.0283766982</v>
      </c>
      <c r="E19" s="19">
        <v>528564</v>
      </c>
      <c r="F19" s="17">
        <f t="shared" si="0"/>
        <v>-5.2952852678770777E-2</v>
      </c>
      <c r="G19" s="15">
        <v>41913</v>
      </c>
    </row>
    <row r="20" spans="2:7" x14ac:dyDescent="0.2">
      <c r="B20" s="22">
        <f t="shared" si="1"/>
        <v>19</v>
      </c>
      <c r="C20" s="10" t="s">
        <v>16</v>
      </c>
      <c r="D20" s="12">
        <v>471831.55693179852</v>
      </c>
      <c r="E20" s="12">
        <v>471832</v>
      </c>
      <c r="F20" s="18">
        <f t="shared" si="0"/>
        <v>-9.3903805057528179E-7</v>
      </c>
      <c r="G20" s="16">
        <v>42095</v>
      </c>
    </row>
    <row r="21" spans="2:7" x14ac:dyDescent="0.2">
      <c r="B21" s="22">
        <f t="shared" si="1"/>
        <v>20</v>
      </c>
      <c r="C21" s="10" t="s">
        <v>19</v>
      </c>
      <c r="D21" s="12">
        <v>458754.97166722524</v>
      </c>
      <c r="E21" s="19">
        <v>477895</v>
      </c>
      <c r="F21" s="17">
        <f t="shared" si="0"/>
        <v>-4.0050698025245628E-2</v>
      </c>
      <c r="G21" s="15">
        <v>41913</v>
      </c>
    </row>
    <row r="22" spans="2:7" x14ac:dyDescent="0.2">
      <c r="B22" s="22">
        <f t="shared" si="1"/>
        <v>21</v>
      </c>
      <c r="C22" s="10" t="s">
        <v>31</v>
      </c>
      <c r="D22" s="12">
        <v>453546.73940076929</v>
      </c>
      <c r="E22" s="19">
        <v>456357</v>
      </c>
      <c r="F22" s="17">
        <f t="shared" si="0"/>
        <v>-6.1580311011570042E-3</v>
      </c>
      <c r="G22" s="15">
        <v>41791</v>
      </c>
    </row>
    <row r="23" spans="2:7" x14ac:dyDescent="0.2">
      <c r="B23" s="22">
        <f t="shared" si="1"/>
        <v>22</v>
      </c>
      <c r="C23" s="10" t="s">
        <v>5</v>
      </c>
      <c r="D23" s="12">
        <v>413723.414942656</v>
      </c>
      <c r="E23" s="24">
        <v>425430</v>
      </c>
      <c r="F23" s="17">
        <f t="shared" si="0"/>
        <v>-2.7517065221879033E-2</v>
      </c>
      <c r="G23" s="15">
        <v>41852</v>
      </c>
    </row>
    <row r="24" spans="2:7" x14ac:dyDescent="0.2">
      <c r="B24" s="22">
        <f t="shared" si="1"/>
        <v>23</v>
      </c>
      <c r="C24" s="10" t="s">
        <v>24</v>
      </c>
      <c r="D24" s="23">
        <v>398260.51074960706</v>
      </c>
      <c r="E24" s="24">
        <v>400336</v>
      </c>
      <c r="F24" s="25">
        <f t="shared" si="0"/>
        <v>-5.1843682566467767E-3</v>
      </c>
      <c r="G24" s="15">
        <v>42064</v>
      </c>
    </row>
    <row r="25" spans="2:7" x14ac:dyDescent="0.2">
      <c r="B25" s="22">
        <f t="shared" si="1"/>
        <v>24</v>
      </c>
      <c r="C25" s="9" t="s">
        <v>18</v>
      </c>
      <c r="D25" s="23">
        <v>391250.41136658035</v>
      </c>
      <c r="E25" s="23">
        <v>391250</v>
      </c>
      <c r="F25" s="26">
        <f t="shared" si="0"/>
        <v>1.051416179796044E-6</v>
      </c>
      <c r="G25" s="27">
        <v>42095</v>
      </c>
    </row>
    <row r="26" spans="2:7" x14ac:dyDescent="0.2">
      <c r="B26" s="22">
        <f t="shared" si="1"/>
        <v>25</v>
      </c>
      <c r="C26" s="9" t="s">
        <v>27</v>
      </c>
      <c r="D26" s="23">
        <v>379530.81570022955</v>
      </c>
      <c r="E26" s="23">
        <v>379531</v>
      </c>
      <c r="F26" s="26">
        <f t="shared" si="0"/>
        <v>-4.8559872698571786E-7</v>
      </c>
      <c r="G26" s="27">
        <v>42095</v>
      </c>
    </row>
    <row r="27" spans="2:7" x14ac:dyDescent="0.2">
      <c r="B27" s="22">
        <f t="shared" si="1"/>
        <v>26</v>
      </c>
      <c r="C27" s="9" t="s">
        <v>32</v>
      </c>
      <c r="D27" s="23">
        <v>375793.35076568788</v>
      </c>
      <c r="E27" s="23">
        <v>375793</v>
      </c>
      <c r="F27" s="26">
        <f t="shared" si="0"/>
        <v>9.3340133498807844E-7</v>
      </c>
      <c r="G27" s="27">
        <v>42095</v>
      </c>
    </row>
    <row r="28" spans="2:7" x14ac:dyDescent="0.2">
      <c r="B28" s="22">
        <f t="shared" si="1"/>
        <v>27</v>
      </c>
      <c r="C28" s="9" t="s">
        <v>12</v>
      </c>
      <c r="D28" s="23">
        <v>371287.68952000694</v>
      </c>
      <c r="E28" s="24">
        <v>392455</v>
      </c>
      <c r="F28" s="25">
        <f t="shared" si="0"/>
        <v>-5.3935637155834576E-2</v>
      </c>
      <c r="G28" s="28">
        <v>41974</v>
      </c>
    </row>
    <row r="29" spans="2:7" x14ac:dyDescent="0.2">
      <c r="B29" s="22">
        <f t="shared" si="1"/>
        <v>28</v>
      </c>
      <c r="C29" s="9" t="s">
        <v>11</v>
      </c>
      <c r="D29" s="23">
        <v>364360.22259846894</v>
      </c>
      <c r="E29" s="24">
        <v>376855</v>
      </c>
      <c r="F29" s="25">
        <f t="shared" si="0"/>
        <v>-3.3155397703443119E-2</v>
      </c>
      <c r="G29" s="28">
        <v>42005</v>
      </c>
    </row>
    <row r="30" spans="2:7" x14ac:dyDescent="0.2">
      <c r="B30" s="22">
        <f t="shared" si="1"/>
        <v>29</v>
      </c>
      <c r="C30" s="9" t="s">
        <v>30</v>
      </c>
      <c r="D30" s="23">
        <v>347565.75242581399</v>
      </c>
      <c r="E30" s="23">
        <v>347566</v>
      </c>
      <c r="F30" s="26">
        <f t="shared" si="0"/>
        <v>-7.1230841339702929E-7</v>
      </c>
      <c r="G30" s="27">
        <v>42095</v>
      </c>
    </row>
    <row r="31" spans="2:7" x14ac:dyDescent="0.2">
      <c r="B31" s="22">
        <f t="shared" si="1"/>
        <v>30</v>
      </c>
      <c r="C31" s="9" t="s">
        <v>9</v>
      </c>
      <c r="D31" s="23">
        <v>336278.13384659198</v>
      </c>
      <c r="E31" s="23">
        <v>336278</v>
      </c>
      <c r="F31" s="26">
        <f t="shared" si="0"/>
        <v>3.9802363515738811E-7</v>
      </c>
      <c r="G31" s="27">
        <v>42095</v>
      </c>
    </row>
    <row r="32" spans="2:7" x14ac:dyDescent="0.2">
      <c r="B32" s="22">
        <f t="shared" si="1"/>
        <v>31</v>
      </c>
      <c r="C32" s="9" t="s">
        <v>17</v>
      </c>
      <c r="D32" s="23">
        <v>312186.18178660789</v>
      </c>
      <c r="E32" s="24">
        <v>312459</v>
      </c>
      <c r="F32" s="25">
        <f t="shared" si="0"/>
        <v>-8.7313283788307357E-4</v>
      </c>
      <c r="G32" s="28">
        <v>42064</v>
      </c>
    </row>
    <row r="33" spans="2:7" x14ac:dyDescent="0.2">
      <c r="B33" s="22">
        <f t="shared" si="1"/>
        <v>32</v>
      </c>
      <c r="C33" s="9" t="s">
        <v>26</v>
      </c>
      <c r="D33" s="23">
        <v>297491.01443822868</v>
      </c>
      <c r="E33" s="23">
        <v>297491</v>
      </c>
      <c r="F33" s="26">
        <f t="shared" si="0"/>
        <v>4.8533329350076273E-8</v>
      </c>
      <c r="G33" s="27">
        <v>42095</v>
      </c>
    </row>
    <row r="34" spans="2:7" x14ac:dyDescent="0.2">
      <c r="B34" s="22">
        <f t="shared" si="1"/>
        <v>33</v>
      </c>
      <c r="C34" s="9" t="s">
        <v>3</v>
      </c>
      <c r="D34" s="23">
        <v>294453.55986381293</v>
      </c>
      <c r="E34" s="23">
        <v>294454</v>
      </c>
      <c r="F34" s="26">
        <f t="shared" si="0"/>
        <v>-1.494753635778708E-6</v>
      </c>
      <c r="G34" s="27">
        <v>42095</v>
      </c>
    </row>
    <row r="35" spans="2:7" x14ac:dyDescent="0.2">
      <c r="B35" s="22">
        <f t="shared" si="1"/>
        <v>34</v>
      </c>
      <c r="C35" s="9" t="s">
        <v>1</v>
      </c>
      <c r="D35" s="23">
        <v>234315.26075577628</v>
      </c>
      <c r="E35" s="23">
        <v>234315</v>
      </c>
      <c r="F35" s="26">
        <f t="shared" si="0"/>
        <v>1.1128428665777568E-6</v>
      </c>
      <c r="G35" s="27">
        <v>42095</v>
      </c>
    </row>
    <row r="36" spans="2:7" x14ac:dyDescent="0.2">
      <c r="B36" s="13"/>
      <c r="C36" s="29" t="s">
        <v>40</v>
      </c>
      <c r="D36" s="29">
        <v>553389.00551426387</v>
      </c>
      <c r="E36" s="29">
        <v>566022</v>
      </c>
      <c r="F36" s="31">
        <f t="shared" si="0"/>
        <v>-2.2318910723851944E-2</v>
      </c>
      <c r="G36" s="30">
        <v>41913</v>
      </c>
    </row>
    <row r="37" spans="2:7" x14ac:dyDescent="0.2">
      <c r="C37" s="1"/>
      <c r="D37" s="1"/>
      <c r="E37" s="1"/>
      <c r="F37" s="1"/>
      <c r="G37" s="1"/>
    </row>
    <row r="38" spans="2:7" x14ac:dyDescent="0.2">
      <c r="C38" s="1"/>
      <c r="D38" s="1"/>
      <c r="E38" s="1"/>
      <c r="F38" s="4"/>
      <c r="G38" s="1"/>
    </row>
    <row r="39" spans="2:7" x14ac:dyDescent="0.2">
      <c r="C39" s="1"/>
      <c r="D39" s="1"/>
      <c r="E39" s="1"/>
      <c r="F39" s="1"/>
      <c r="G39" s="1"/>
    </row>
    <row r="40" spans="2:7" x14ac:dyDescent="0.2">
      <c r="D40" s="1"/>
      <c r="E40" s="3"/>
      <c r="F40" s="3"/>
    </row>
    <row r="41" spans="2:7" x14ac:dyDescent="0.2">
      <c r="D41" s="1"/>
      <c r="E41" s="3"/>
      <c r="F41" s="3"/>
    </row>
    <row r="42" spans="2:7" x14ac:dyDescent="0.2">
      <c r="D42" s="1"/>
      <c r="E42" s="1"/>
      <c r="F42" s="1"/>
    </row>
    <row r="43" spans="2:7" x14ac:dyDescent="0.2">
      <c r="D43" s="1"/>
      <c r="E43" s="1"/>
      <c r="F43" s="1"/>
    </row>
    <row r="44" spans="2:7" x14ac:dyDescent="0.2">
      <c r="D44" s="5"/>
      <c r="E44" s="1"/>
      <c r="F44" s="1"/>
    </row>
  </sheetData>
  <phoneticPr fontId="7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Peaks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2019-08-15T08:52:27Z</cp:lastPrinted>
  <dcterms:created xsi:type="dcterms:W3CDTF">2012-02-04T19:23:16Z</dcterms:created>
  <dcterms:modified xsi:type="dcterms:W3CDTF">2021-04-07T09:20:54Z</dcterms:modified>
</cp:coreProperties>
</file>