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8_{A5355363-E65E-4CE9-8DDE-F0C450BE326A}" xr6:coauthVersionLast="45" xr6:coauthVersionMax="45" xr10:uidLastSave="{00000000-0000-0000-0000-000000000000}"/>
  <bookViews>
    <workbookView xWindow="240" yWindow="540" windowWidth="16185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H38" i="1" l="1"/>
  <c r="I38" i="1"/>
  <c r="I29" i="1" l="1"/>
  <c r="H29" i="1"/>
  <c r="C9" i="1"/>
  <c r="B9" i="1"/>
  <c r="I34" i="1"/>
  <c r="H34" i="1"/>
  <c r="C22" i="1"/>
  <c r="B22" i="1"/>
  <c r="I20" i="1"/>
  <c r="H20" i="1"/>
  <c r="C8" i="1"/>
  <c r="B8" i="1"/>
  <c r="I33" i="1"/>
  <c r="H33" i="1"/>
  <c r="C12" i="1"/>
  <c r="B12" i="1"/>
  <c r="I32" i="1"/>
  <c r="H32" i="1"/>
  <c r="C32" i="1"/>
  <c r="B32" i="1"/>
  <c r="I37" i="1"/>
  <c r="H37" i="1"/>
  <c r="C15" i="1"/>
  <c r="B15" i="1"/>
  <c r="I6" i="1"/>
  <c r="H6" i="1"/>
  <c r="C36" i="1"/>
  <c r="B36" i="1"/>
  <c r="I23" i="1"/>
  <c r="H23" i="1"/>
  <c r="C37" i="1"/>
  <c r="B37" i="1"/>
  <c r="I8" i="1"/>
  <c r="H8" i="1"/>
  <c r="C33" i="1"/>
  <c r="B33" i="1"/>
  <c r="I18" i="1"/>
  <c r="H18" i="1"/>
  <c r="C35" i="1"/>
  <c r="B35" i="1"/>
  <c r="I30" i="1"/>
  <c r="H30" i="1"/>
  <c r="C34" i="1"/>
  <c r="B34" i="1"/>
  <c r="I22" i="1"/>
  <c r="H22" i="1"/>
  <c r="C23" i="1"/>
  <c r="B23" i="1"/>
  <c r="I12" i="1"/>
  <c r="H12" i="1"/>
  <c r="C28" i="1"/>
  <c r="B28" i="1"/>
  <c r="I11" i="1"/>
  <c r="H11" i="1"/>
  <c r="C30" i="1"/>
  <c r="B30" i="1"/>
  <c r="I21" i="1"/>
  <c r="H21" i="1"/>
  <c r="C11" i="1"/>
  <c r="B11" i="1"/>
  <c r="I36" i="1"/>
  <c r="H36" i="1"/>
  <c r="C31" i="1"/>
  <c r="B31" i="1"/>
  <c r="I26" i="1"/>
  <c r="H26" i="1"/>
  <c r="C10" i="1"/>
  <c r="B10" i="1"/>
  <c r="I31" i="1"/>
  <c r="H31" i="1"/>
  <c r="C27" i="1"/>
  <c r="B27" i="1"/>
  <c r="I7" i="1"/>
  <c r="H7" i="1"/>
  <c r="C18" i="1"/>
  <c r="B18" i="1"/>
  <c r="I14" i="1"/>
  <c r="H14" i="1"/>
  <c r="C21" i="1"/>
  <c r="B21" i="1"/>
  <c r="I19" i="1"/>
  <c r="H19" i="1"/>
  <c r="C24" i="1"/>
  <c r="B24" i="1"/>
  <c r="I9" i="1"/>
  <c r="H9" i="1"/>
  <c r="C6" i="1"/>
  <c r="B6" i="1"/>
  <c r="I15" i="1"/>
  <c r="H15" i="1"/>
  <c r="C25" i="1"/>
  <c r="B25" i="1"/>
  <c r="I24" i="1"/>
  <c r="H24" i="1"/>
  <c r="C5" i="1"/>
  <c r="B5" i="1"/>
  <c r="I27" i="1"/>
  <c r="H27" i="1"/>
  <c r="C13" i="1"/>
  <c r="B13" i="1"/>
  <c r="I35" i="1"/>
  <c r="H35" i="1"/>
  <c r="C20" i="1"/>
  <c r="B20" i="1"/>
  <c r="I5" i="1"/>
  <c r="H5" i="1"/>
  <c r="C7" i="1"/>
  <c r="B7" i="1"/>
  <c r="I17" i="1"/>
  <c r="H17" i="1"/>
  <c r="C14" i="1"/>
  <c r="B14" i="1"/>
  <c r="I10" i="1"/>
  <c r="H10" i="1"/>
  <c r="C16" i="1"/>
  <c r="B16" i="1"/>
  <c r="I28" i="1"/>
  <c r="H28" i="1"/>
  <c r="C17" i="1"/>
  <c r="B17" i="1"/>
  <c r="I25" i="1"/>
  <c r="H25" i="1"/>
  <c r="C19" i="1"/>
  <c r="B19" i="1"/>
  <c r="I13" i="1"/>
  <c r="H13" i="1"/>
  <c r="C29" i="1"/>
  <c r="B29" i="1"/>
  <c r="I16" i="1"/>
  <c r="H16" i="1"/>
  <c r="C26" i="1"/>
  <c r="B26" i="1"/>
  <c r="I45" i="1" l="1"/>
  <c r="H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H46" i="1"/>
  <c r="I46" i="1"/>
  <c r="I42" i="1"/>
  <c r="I43" i="1"/>
</calcChain>
</file>

<file path=xl/sharedStrings.xml><?xml version="1.0" encoding="utf-8"?>
<sst xmlns="http://schemas.openxmlformats.org/spreadsheetml/2006/main" count="120" uniqueCount="87">
  <si>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</si>
  <si>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</si>
  <si>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</si>
  <si>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</si>
  <si>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</si>
  <si>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</si>
  <si>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</si>
  <si>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</si>
  <si>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</si>
  <si>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</si>
  <si>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</si>
  <si>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</si>
  <si>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</si>
  <si>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</si>
  <si>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</si>
  <si>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</si>
  <si>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</si>
  <si>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</si>
  <si>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</si>
  <si>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</si>
  <si>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</si>
  <si>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</si>
  <si>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</si>
  <si>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</si>
  <si>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</si>
  <si>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</si>
  <si>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</si>
  <si>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</si>
  <si>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</si>
  <si>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</si>
  <si>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</si>
  <si>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</si>
  <si>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</si>
  <si>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</si>
  <si>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</si>
  <si>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</si>
  <si>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</si>
  <si>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</si>
  <si>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</si>
  <si>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</si>
  <si>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</si>
  <si>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</si>
  <si>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</si>
  <si>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</si>
  <si>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</si>
  <si>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</si>
  <si>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</si>
  <si>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</si>
  <si>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</si>
  <si>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</si>
  <si>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</si>
  <si>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</si>
  <si>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</si>
  <si>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</si>
  <si>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</si>
  <si>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</si>
  <si>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</si>
  <si>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</si>
  <si>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</si>
  <si>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</si>
  <si>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</si>
  <si>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</si>
  <si>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</si>
  <si>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</si>
  <si>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</si>
  <si>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</si>
  <si>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</si>
  <si>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</si>
  <si>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</si>
  <si>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</si>
  <si>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</si>
  <si>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</si>
  <si>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</si>
  <si>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</si>
  <si>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</si>
  <si>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</si>
  <si>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</si>
  <si>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</si>
  <si>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</si>
  <si>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</si>
  <si>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</si>
  <si>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</si>
  <si>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</si>
  <si>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</si>
  <si>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</si>
  <si>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</si>
  <si>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(From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</si>
</sst>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10" fillId="4" borderId="12" xfId="0" applyNumberFormat="1" applyFont="1" applyFill="1" applyBorder="1"/>
    <xf numFmtId="165" fontId="0" fillId="0" borderId="0" xfId="0" applyNumberFormat="1"/>
    <xf numFmtId="0" fontId="0" fillId="4" borderId="9" xfId="0" applyFill="1" applyBorder="1"/>
    <xf numFmtId="0" fontId="10" fillId="4" borderId="2" xfId="0" applyFont="1" applyFill="1" applyBorder="1"/>
    <xf numFmtId="0" fontId="10" fillId="4" borderId="10" xfId="0" applyFont="1" applyFill="1" applyBorder="1"/>
    <xf numFmtId="165" fontId="10" fillId="4" borderId="11" xfId="0" applyNumberFormat="1" applyFont="1" applyFill="1" applyBorder="1"/>
    <xf numFmtId="164" fontId="10" fillId="4" borderId="13" xfId="0" applyNumberFormat="1" applyFont="1" applyFill="1" applyBorder="1"/>
    <xf numFmtId="164" fontId="10" fillId="4" borderId="14" xfId="0" applyNumberFormat="1" applyFont="1" applyFill="1" applyBorder="1"/>
    <xf numFmtId="166" fontId="8" fillId="0" borderId="0" xfId="2" applyNumberFormat="1" applyFont="1"/>
    <xf numFmtId="166" fontId="0" fillId="0" borderId="0" xfId="2" applyNumberFormat="1" applyFont="1"/>
    <xf numFmtId="164" fontId="11" fillId="4" borderId="4" xfId="0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D6EDF6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topLeftCell="A19" zoomScaleNormal="100" workbookViewId="0">
      <selection activeCell="E27" sqref="E27"/>
    </sheetView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5" width="10.85546875" bestFit="1" customWidth="1"/>
    <col min="6" max="7" width="10.1406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</cols>
  <sheetData>
    <row r="1" spans="2:18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18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18" x14ac:dyDescent="0.2">
      <c r="B3" s="1"/>
      <c r="C3" s="1"/>
      <c r="D3" s="1"/>
      <c r="E3" s="1"/>
      <c r="F3" s="1"/>
      <c r="G3" s="1"/>
      <c r="H3" s="1"/>
      <c r="I3" s="1"/>
      <c r="J3" s="1"/>
    </row>
    <row r="4" spans="2:18" ht="35.25" customHeight="1" x14ac:dyDescent="0.3">
      <c r="B4" s="38" t="s">
        <v>49</v>
      </c>
      <c r="C4" s="39" t="s">
        <v>50</v>
      </c>
      <c r="D4" s="40" t="s">
        <v>51</v>
      </c>
      <c r="E4" s="41">
        <v>43770</v>
      </c>
      <c r="F4" s="41">
        <v>44105</v>
      </c>
      <c r="G4" s="42">
        <v>44136</v>
      </c>
      <c r="H4" s="43" t="s">
        <v>41</v>
      </c>
      <c r="I4" s="44" t="s">
        <v>42</v>
      </c>
      <c r="L4" s="35"/>
      <c r="M4" s="35"/>
      <c r="N4" s="35"/>
      <c r="O4" s="35"/>
      <c r="P4" s="35"/>
    </row>
    <row r="5" spans="2:18" ht="15" x14ac:dyDescent="0.3">
      <c r="B5" s="45">
        <f t="shared" ref="B5:B37" si="0">RANK(E5,E$5:E$37)</f>
        <v>2</v>
      </c>
      <c r="C5" s="46">
        <f t="shared" ref="C5:C37" si="1">RANK(G5,G$5:G$37)</f>
        <v>1</v>
      </c>
      <c r="D5" s="46" t="s">
        <v>79</v>
      </c>
      <c r="E5" s="48">
        <v>1747853.9068937283</v>
      </c>
      <c r="F5" s="48">
        <v>1781267.0961871396</v>
      </c>
      <c r="G5" s="49">
        <v>1878387.8464672286</v>
      </c>
      <c r="H5" s="47">
        <f t="shared" ref="H5:H37" si="2">+G5/F5-1</f>
        <v>5.4523406673810504E-2</v>
      </c>
      <c r="I5" s="47">
        <f t="shared" ref="I5:I37" si="3">+G5/E5-1</f>
        <v>7.4682408557523061E-2</v>
      </c>
      <c r="K5" s="55"/>
      <c r="L5" s="67">
        <v>-406842.45266294293</v>
      </c>
      <c r="M5" t="s">
        <v>21</v>
      </c>
      <c r="N5" s="35"/>
      <c r="O5" s="35"/>
      <c r="P5" s="35"/>
      <c r="R5" s="59"/>
    </row>
    <row r="6" spans="2:18" ht="15" x14ac:dyDescent="0.3">
      <c r="B6" s="45">
        <f t="shared" si="0"/>
        <v>1</v>
      </c>
      <c r="C6" s="46">
        <f t="shared" si="1"/>
        <v>2</v>
      </c>
      <c r="D6" s="46" t="s">
        <v>80</v>
      </c>
      <c r="E6" s="48">
        <v>1925467.3515091774</v>
      </c>
      <c r="F6" s="48">
        <v>1320711.4132441264</v>
      </c>
      <c r="G6" s="49">
        <v>1223027.3173986098</v>
      </c>
      <c r="H6" s="47">
        <f t="shared" si="2"/>
        <v>-7.3963240467173952E-2</v>
      </c>
      <c r="I6" s="47">
        <f t="shared" si="3"/>
        <v>-0.36481534395272741</v>
      </c>
      <c r="K6" s="55"/>
      <c r="L6" s="66">
        <v>-801952.37675739545</v>
      </c>
      <c r="M6" s="35" t="s">
        <v>8</v>
      </c>
      <c r="N6" s="35"/>
      <c r="O6" s="35"/>
      <c r="P6" s="35"/>
      <c r="R6" s="59"/>
    </row>
    <row r="7" spans="2:18" ht="15" x14ac:dyDescent="0.3">
      <c r="B7" s="45">
        <f t="shared" si="0"/>
        <v>3</v>
      </c>
      <c r="C7" s="46">
        <f t="shared" si="1"/>
        <v>3</v>
      </c>
      <c r="D7" s="46" t="s">
        <v>53</v>
      </c>
      <c r="E7" s="48">
        <v>1020223.3085512776</v>
      </c>
      <c r="F7" s="48">
        <v>1046451.6329586442</v>
      </c>
      <c r="G7" s="49">
        <v>1020460.5816921721</v>
      </c>
      <c r="H7" s="47">
        <f t="shared" si="2"/>
        <v>-2.4837317318706198E-2</v>
      </c>
      <c r="I7" s="47">
        <f t="shared" si="3"/>
        <v>2.3256980986974263E-4</v>
      </c>
      <c r="K7" s="55"/>
      <c r="L7" s="66">
        <v>-135432.29543267854</v>
      </c>
      <c r="M7" s="35" t="s">
        <v>6</v>
      </c>
      <c r="N7" s="35"/>
      <c r="O7" s="35"/>
      <c r="P7" s="35"/>
      <c r="R7" s="59"/>
    </row>
    <row r="8" spans="2:18" ht="15" x14ac:dyDescent="0.3">
      <c r="B8" s="45">
        <f t="shared" si="0"/>
        <v>5</v>
      </c>
      <c r="C8" s="46">
        <f t="shared" si="1"/>
        <v>4</v>
      </c>
      <c r="D8" s="46" t="s">
        <v>82</v>
      </c>
      <c r="E8" s="48">
        <v>974380.77603850735</v>
      </c>
      <c r="F8" s="48">
        <v>898860.45968202397</v>
      </c>
      <c r="G8" s="49">
        <v>870132.098244222</v>
      </c>
      <c r="H8" s="47">
        <f t="shared" si="2"/>
        <v>-3.1960869040746021E-2</v>
      </c>
      <c r="I8" s="47">
        <f t="shared" si="3"/>
        <v>-0.10698967011451532</v>
      </c>
      <c r="K8" s="55"/>
      <c r="L8" s="67">
        <v>-203652.34831618762</v>
      </c>
      <c r="M8" t="s">
        <v>14</v>
      </c>
      <c r="N8" s="35"/>
      <c r="O8" s="35"/>
      <c r="P8" s="35"/>
      <c r="R8" s="59"/>
    </row>
    <row r="9" spans="2:18" ht="15" x14ac:dyDescent="0.3">
      <c r="B9" s="45">
        <f t="shared" si="0"/>
        <v>4</v>
      </c>
      <c r="C9" s="46">
        <f t="shared" si="1"/>
        <v>5</v>
      </c>
      <c r="D9" s="46" t="s">
        <v>81</v>
      </c>
      <c r="E9" s="48">
        <v>991514.39709335857</v>
      </c>
      <c r="F9" s="48">
        <v>793639.8974304999</v>
      </c>
      <c r="G9" s="49">
        <v>865747.00813422503</v>
      </c>
      <c r="H9" s="47">
        <f t="shared" si="2"/>
        <v>9.0856206873142442E-2</v>
      </c>
      <c r="I9" s="47">
        <f t="shared" si="3"/>
        <v>-0.12684373452147824</v>
      </c>
      <c r="K9" s="55"/>
      <c r="L9" s="66">
        <v>-478004.50757772021</v>
      </c>
      <c r="M9" s="35" t="s">
        <v>7</v>
      </c>
      <c r="N9" s="35"/>
      <c r="O9" s="35"/>
      <c r="P9" s="35"/>
      <c r="R9" s="59"/>
    </row>
    <row r="10" spans="2:18" ht="15" x14ac:dyDescent="0.3">
      <c r="B10" s="45">
        <f t="shared" si="0"/>
        <v>6</v>
      </c>
      <c r="C10" s="46">
        <f t="shared" si="1"/>
        <v>6</v>
      </c>
      <c r="D10" s="46" t="s">
        <v>83</v>
      </c>
      <c r="E10" s="48">
        <v>810441.08605693083</v>
      </c>
      <c r="F10" s="48">
        <v>829952.11693443451</v>
      </c>
      <c r="G10" s="49">
        <v>828915.57092166133</v>
      </c>
      <c r="H10" s="47">
        <f t="shared" si="2"/>
        <v>-1.248922668697805E-3</v>
      </c>
      <c r="I10" s="47">
        <f t="shared" si="3"/>
        <v>2.2795592650188823E-2</v>
      </c>
      <c r="K10" s="55"/>
      <c r="L10" s="67">
        <v>-45378.226988139679</v>
      </c>
      <c r="M10" t="s">
        <v>28</v>
      </c>
      <c r="N10" s="35"/>
      <c r="O10" s="35"/>
      <c r="P10" s="35"/>
      <c r="R10" s="59"/>
    </row>
    <row r="11" spans="2:18" ht="15" x14ac:dyDescent="0.3">
      <c r="B11" s="50">
        <f t="shared" si="0"/>
        <v>7</v>
      </c>
      <c r="C11" s="50">
        <f t="shared" si="1"/>
        <v>7</v>
      </c>
      <c r="D11" s="51" t="s">
        <v>54</v>
      </c>
      <c r="E11" s="52">
        <v>777507.07183406258</v>
      </c>
      <c r="F11" s="52">
        <v>808340.85090679768</v>
      </c>
      <c r="G11" s="53">
        <v>818744.91046898125</v>
      </c>
      <c r="H11" s="54">
        <f t="shared" si="2"/>
        <v>1.2870881819856406E-2</v>
      </c>
      <c r="I11" s="54">
        <f t="shared" si="3"/>
        <v>5.3038538334632346E-2</v>
      </c>
      <c r="K11" s="56"/>
      <c r="L11" s="67">
        <v>0</v>
      </c>
      <c r="M11" t="s">
        <v>33</v>
      </c>
      <c r="N11" s="35"/>
      <c r="O11" s="35"/>
      <c r="P11" s="35"/>
      <c r="R11" s="59"/>
    </row>
    <row r="12" spans="2:18" ht="15" x14ac:dyDescent="0.3">
      <c r="B12" s="45">
        <f t="shared" si="0"/>
        <v>8</v>
      </c>
      <c r="C12" s="46">
        <f t="shared" si="1"/>
        <v>8</v>
      </c>
      <c r="D12" s="46" t="s">
        <v>55</v>
      </c>
      <c r="E12" s="48">
        <v>743699.74240434216</v>
      </c>
      <c r="F12" s="48">
        <v>813705.60645329522</v>
      </c>
      <c r="G12" s="49">
        <v>811363.13528547657</v>
      </c>
      <c r="H12" s="47">
        <f t="shared" si="2"/>
        <v>-2.8787698514561866E-3</v>
      </c>
      <c r="I12" s="47">
        <f t="shared" si="3"/>
        <v>9.0982138386094036E-2</v>
      </c>
      <c r="K12" s="56"/>
      <c r="L12" s="67">
        <v>-2342.4711678186432</v>
      </c>
      <c r="M12" t="s">
        <v>20</v>
      </c>
      <c r="N12" s="35"/>
      <c r="O12" s="35"/>
      <c r="P12" s="35"/>
      <c r="R12" s="59"/>
    </row>
    <row r="13" spans="2:18" ht="15" x14ac:dyDescent="0.3">
      <c r="B13" s="50">
        <f t="shared" si="0"/>
        <v>12</v>
      </c>
      <c r="C13" s="50">
        <f t="shared" si="1"/>
        <v>9</v>
      </c>
      <c r="D13" s="51" t="s">
        <v>59</v>
      </c>
      <c r="E13" s="52">
        <v>627336.45782481506</v>
      </c>
      <c r="F13" s="52">
        <v>741496.53458110336</v>
      </c>
      <c r="G13" s="53">
        <v>793125.70645512233</v>
      </c>
      <c r="H13" s="54">
        <f t="shared" si="2"/>
        <v>6.9628338726068328E-2</v>
      </c>
      <c r="I13" s="54">
        <f t="shared" si="3"/>
        <v>0.26427485054057587</v>
      </c>
      <c r="K13" s="55"/>
      <c r="L13" s="67">
        <v>0</v>
      </c>
      <c r="M13" t="s">
        <v>25</v>
      </c>
      <c r="R13" s="59"/>
    </row>
    <row r="14" spans="2:18" ht="15" x14ac:dyDescent="0.3">
      <c r="B14" s="50">
        <f t="shared" si="0"/>
        <v>11</v>
      </c>
      <c r="C14" s="50">
        <f t="shared" si="1"/>
        <v>10</v>
      </c>
      <c r="D14" s="51" t="s">
        <v>58</v>
      </c>
      <c r="E14" s="52">
        <v>648015.22127034224</v>
      </c>
      <c r="F14" s="52">
        <v>707923.13904417492</v>
      </c>
      <c r="G14" s="53">
        <v>724665.48304154491</v>
      </c>
      <c r="H14" s="54">
        <f t="shared" si="2"/>
        <v>2.3649945981388809E-2</v>
      </c>
      <c r="I14" s="54">
        <f t="shared" si="3"/>
        <v>0.11828466254379122</v>
      </c>
      <c r="K14" s="55"/>
      <c r="L14" s="67">
        <v>0</v>
      </c>
      <c r="M14" t="s">
        <v>15</v>
      </c>
      <c r="R14" s="59"/>
    </row>
    <row r="15" spans="2:18" ht="15" x14ac:dyDescent="0.3">
      <c r="B15" s="45">
        <f t="shared" si="0"/>
        <v>17</v>
      </c>
      <c r="C15" s="46">
        <f t="shared" si="1"/>
        <v>11</v>
      </c>
      <c r="D15" s="46" t="s">
        <v>56</v>
      </c>
      <c r="E15" s="48">
        <v>574506.57295038179</v>
      </c>
      <c r="F15" s="48">
        <v>655185.36163753911</v>
      </c>
      <c r="G15" s="49">
        <v>652455.3548707189</v>
      </c>
      <c r="H15" s="47">
        <f t="shared" si="2"/>
        <v>-4.1667700877763281E-3</v>
      </c>
      <c r="I15" s="47">
        <f t="shared" si="3"/>
        <v>0.13567953020977752</v>
      </c>
      <c r="K15" s="56"/>
      <c r="L15" s="66">
        <v>-2730.00676682021</v>
      </c>
      <c r="M15" s="35" t="s">
        <v>4</v>
      </c>
      <c r="R15" s="59"/>
    </row>
    <row r="16" spans="2:18" ht="15" x14ac:dyDescent="0.3">
      <c r="B16" s="50">
        <f t="shared" si="0"/>
        <v>15</v>
      </c>
      <c r="C16" s="50">
        <f t="shared" si="1"/>
        <v>12</v>
      </c>
      <c r="D16" s="51" t="s">
        <v>84</v>
      </c>
      <c r="E16" s="52">
        <v>584153.50216036383</v>
      </c>
      <c r="F16" s="52">
        <v>641435.44307271671</v>
      </c>
      <c r="G16" s="53">
        <v>649190.15777133428</v>
      </c>
      <c r="H16" s="54">
        <f t="shared" si="2"/>
        <v>1.2089626138321208E-2</v>
      </c>
      <c r="I16" s="54">
        <f t="shared" si="3"/>
        <v>0.11133487237591932</v>
      </c>
      <c r="K16" s="55"/>
      <c r="L16" s="67">
        <v>0</v>
      </c>
      <c r="M16" t="s">
        <v>22</v>
      </c>
      <c r="R16" s="59"/>
    </row>
    <row r="17" spans="1:21" ht="15" x14ac:dyDescent="0.3">
      <c r="B17" s="45">
        <f t="shared" si="0"/>
        <v>9</v>
      </c>
      <c r="C17" s="46">
        <f t="shared" si="1"/>
        <v>13</v>
      </c>
      <c r="D17" s="46" t="s">
        <v>61</v>
      </c>
      <c r="E17" s="48">
        <v>737292.91796746338</v>
      </c>
      <c r="F17" s="48">
        <v>664530.22893843288</v>
      </c>
      <c r="G17" s="49">
        <v>648901.37847333716</v>
      </c>
      <c r="H17" s="47">
        <f t="shared" si="2"/>
        <v>-2.3518644877995043E-2</v>
      </c>
      <c r="I17" s="47">
        <f t="shared" si="3"/>
        <v>-0.11988659776876753</v>
      </c>
      <c r="K17" s="56"/>
      <c r="L17" s="67">
        <v>-154131.0203084175</v>
      </c>
      <c r="M17" t="s">
        <v>13</v>
      </c>
      <c r="R17" s="59"/>
    </row>
    <row r="18" spans="1:21" ht="15" x14ac:dyDescent="0.3">
      <c r="B18" s="45">
        <f t="shared" si="0"/>
        <v>13</v>
      </c>
      <c r="C18" s="46">
        <f t="shared" si="1"/>
        <v>14</v>
      </c>
      <c r="D18" s="46" t="s">
        <v>57</v>
      </c>
      <c r="E18" s="48">
        <v>618702.56881399278</v>
      </c>
      <c r="F18" s="48">
        <v>629441.81999617082</v>
      </c>
      <c r="G18" s="49">
        <v>636065.5653693201</v>
      </c>
      <c r="H18" s="47">
        <f t="shared" si="2"/>
        <v>1.0523205104467914E-2</v>
      </c>
      <c r="I18" s="47">
        <f t="shared" si="3"/>
        <v>2.8063559827480544E-2</v>
      </c>
      <c r="K18" s="56"/>
      <c r="L18" s="67">
        <v>-45995.63380613795</v>
      </c>
      <c r="M18" t="s">
        <v>2</v>
      </c>
      <c r="R18" s="59"/>
    </row>
    <row r="19" spans="1:21" ht="15" x14ac:dyDescent="0.3">
      <c r="B19" s="50">
        <f t="shared" si="0"/>
        <v>18</v>
      </c>
      <c r="C19" s="50">
        <f t="shared" si="1"/>
        <v>15</v>
      </c>
      <c r="D19" s="51" t="s">
        <v>62</v>
      </c>
      <c r="E19" s="52">
        <v>552564.77627347561</v>
      </c>
      <c r="F19" s="52">
        <v>608376.61652785249</v>
      </c>
      <c r="G19" s="53">
        <v>631837.67668021575</v>
      </c>
      <c r="H19" s="54">
        <f t="shared" si="2"/>
        <v>3.8563382475580665E-2</v>
      </c>
      <c r="I19" s="54">
        <f t="shared" si="3"/>
        <v>0.14346354275667106</v>
      </c>
      <c r="K19" s="55"/>
      <c r="L19" s="67">
        <v>0</v>
      </c>
      <c r="M19" t="s">
        <v>10</v>
      </c>
      <c r="R19" s="59"/>
    </row>
    <row r="20" spans="1:21" ht="15" x14ac:dyDescent="0.3">
      <c r="B20" s="45">
        <f t="shared" si="0"/>
        <v>10</v>
      </c>
      <c r="C20" s="46">
        <f t="shared" si="1"/>
        <v>16</v>
      </c>
      <c r="D20" s="46" t="s">
        <v>63</v>
      </c>
      <c r="E20" s="48">
        <v>702385.79854916921</v>
      </c>
      <c r="F20" s="48">
        <v>649933.25236363977</v>
      </c>
      <c r="G20" s="49">
        <v>631282.23319585179</v>
      </c>
      <c r="H20" s="47">
        <f t="shared" si="2"/>
        <v>-2.8696822481322548E-2</v>
      </c>
      <c r="I20" s="47">
        <f t="shared" si="3"/>
        <v>-0.10123149628051586</v>
      </c>
      <c r="K20" s="55"/>
      <c r="L20" s="67">
        <v>-72869.76576798351</v>
      </c>
      <c r="M20" t="s">
        <v>23</v>
      </c>
      <c r="R20" s="59"/>
    </row>
    <row r="21" spans="1:21" ht="15" x14ac:dyDescent="0.3">
      <c r="B21" s="50">
        <f t="shared" si="0"/>
        <v>19</v>
      </c>
      <c r="C21" s="50">
        <f t="shared" si="1"/>
        <v>17</v>
      </c>
      <c r="D21" s="51" t="s">
        <v>64</v>
      </c>
      <c r="E21" s="52">
        <v>510569.64781478856</v>
      </c>
      <c r="F21" s="52">
        <v>600686.77179548505</v>
      </c>
      <c r="G21" s="53">
        <v>623231.53581749683</v>
      </c>
      <c r="H21" s="54">
        <f t="shared" si="2"/>
        <v>3.7531647242079691E-2</v>
      </c>
      <c r="I21" s="54">
        <f t="shared" si="3"/>
        <v>0.2206591960272124</v>
      </c>
      <c r="K21" s="55"/>
      <c r="L21" s="67">
        <v>0</v>
      </c>
      <c r="M21" t="s">
        <v>19</v>
      </c>
      <c r="N21" s="45"/>
      <c r="O21" s="46"/>
      <c r="P21" s="46"/>
      <c r="Q21" s="48"/>
      <c r="R21" s="59"/>
      <c r="S21" s="49"/>
      <c r="T21" s="47"/>
      <c r="U21" s="47"/>
    </row>
    <row r="22" spans="1:21" ht="15" x14ac:dyDescent="0.3">
      <c r="B22" s="45">
        <f t="shared" si="0"/>
        <v>16</v>
      </c>
      <c r="C22" s="46">
        <f t="shared" si="1"/>
        <v>18</v>
      </c>
      <c r="D22" s="46" t="s">
        <v>60</v>
      </c>
      <c r="E22" s="48">
        <v>580572.82787710626</v>
      </c>
      <c r="F22" s="48">
        <v>607183.46277187357</v>
      </c>
      <c r="G22" s="49">
        <v>611499.8875168151</v>
      </c>
      <c r="H22" s="47">
        <f t="shared" si="2"/>
        <v>7.1089300180153803E-3</v>
      </c>
      <c r="I22" s="47">
        <f t="shared" si="3"/>
        <v>5.3269905435972875E-2</v>
      </c>
      <c r="K22" s="55"/>
      <c r="L22" s="67">
        <v>-281310.01060900581</v>
      </c>
      <c r="M22" t="s">
        <v>29</v>
      </c>
      <c r="R22" s="59"/>
    </row>
    <row r="23" spans="1:21" ht="15" x14ac:dyDescent="0.3">
      <c r="B23" s="45">
        <f t="shared" si="0"/>
        <v>14</v>
      </c>
      <c r="C23" s="46">
        <f t="shared" si="1"/>
        <v>19</v>
      </c>
      <c r="D23" s="46" t="s">
        <v>67</v>
      </c>
      <c r="E23" s="48">
        <v>584395.04029404698</v>
      </c>
      <c r="F23" s="48">
        <v>576123.69697557215</v>
      </c>
      <c r="G23" s="49">
        <v>563049.66718217509</v>
      </c>
      <c r="H23" s="47">
        <f t="shared" si="2"/>
        <v>-2.2693095010725473E-2</v>
      </c>
      <c r="I23" s="47">
        <f t="shared" si="3"/>
        <v>-3.6525589096600863E-2</v>
      </c>
      <c r="K23" s="55"/>
      <c r="L23" s="67">
        <v>-45449.85263264447</v>
      </c>
      <c r="M23" t="s">
        <v>31</v>
      </c>
      <c r="R23" s="59"/>
    </row>
    <row r="24" spans="1:21" ht="15" x14ac:dyDescent="0.3">
      <c r="B24" s="50">
        <f t="shared" si="0"/>
        <v>20</v>
      </c>
      <c r="C24" s="50">
        <f t="shared" si="1"/>
        <v>20</v>
      </c>
      <c r="D24" s="51" t="s">
        <v>66</v>
      </c>
      <c r="E24" s="52">
        <v>501834.62259780226</v>
      </c>
      <c r="F24" s="52">
        <v>528743.17018117674</v>
      </c>
      <c r="G24" s="53">
        <v>536261.47086661181</v>
      </c>
      <c r="H24" s="54">
        <f t="shared" si="2"/>
        <v>1.4219192056625252E-2</v>
      </c>
      <c r="I24" s="54">
        <f t="shared" si="3"/>
        <v>6.8601979055560536E-2</v>
      </c>
      <c r="K24" s="55"/>
      <c r="L24" s="66">
        <v>0</v>
      </c>
      <c r="M24" s="35" t="s">
        <v>5</v>
      </c>
      <c r="R24" s="59"/>
    </row>
    <row r="25" spans="1:21" ht="15" x14ac:dyDescent="0.3">
      <c r="B25" s="45">
        <f t="shared" si="0"/>
        <v>21</v>
      </c>
      <c r="C25" s="46">
        <f t="shared" si="1"/>
        <v>21</v>
      </c>
      <c r="D25" s="46" t="s">
        <v>65</v>
      </c>
      <c r="E25" s="48">
        <v>495775.32696922356</v>
      </c>
      <c r="F25" s="48">
        <v>518483.98240370752</v>
      </c>
      <c r="G25" s="49">
        <v>532980.96246920736</v>
      </c>
      <c r="H25" s="47">
        <f t="shared" si="2"/>
        <v>2.7960323862448844E-2</v>
      </c>
      <c r="I25" s="47">
        <f t="shared" si="3"/>
        <v>7.5045355176163175E-2</v>
      </c>
      <c r="K25" s="55"/>
      <c r="L25" s="67">
        <v>-12205.114015384112</v>
      </c>
      <c r="M25" t="s">
        <v>16</v>
      </c>
      <c r="R25" s="59"/>
    </row>
    <row r="26" spans="1:21" ht="15" x14ac:dyDescent="0.3">
      <c r="B26" s="50">
        <f t="shared" si="0"/>
        <v>26</v>
      </c>
      <c r="C26" s="50">
        <f t="shared" si="1"/>
        <v>22</v>
      </c>
      <c r="D26" s="51" t="s">
        <v>70</v>
      </c>
      <c r="E26" s="52">
        <v>457607.70559676224</v>
      </c>
      <c r="F26" s="52">
        <v>497450.34449422144</v>
      </c>
      <c r="G26" s="53">
        <v>497576.98449331895</v>
      </c>
      <c r="H26" s="54">
        <f t="shared" si="2"/>
        <v>2.5457817146801176E-4</v>
      </c>
      <c r="I26" s="54">
        <f t="shared" si="3"/>
        <v>8.7343981335351595E-2</v>
      </c>
      <c r="K26" s="55"/>
      <c r="L26" s="67">
        <v>0</v>
      </c>
      <c r="M26" t="s">
        <v>24</v>
      </c>
      <c r="R26" s="59"/>
    </row>
    <row r="27" spans="1:21" ht="15" x14ac:dyDescent="0.3">
      <c r="A27" s="36"/>
      <c r="B27" s="50">
        <f t="shared" si="0"/>
        <v>24</v>
      </c>
      <c r="C27" s="50">
        <f t="shared" si="1"/>
        <v>23</v>
      </c>
      <c r="D27" s="50" t="s">
        <v>72</v>
      </c>
      <c r="E27" s="53">
        <v>472443.41921944334</v>
      </c>
      <c r="F27" s="52">
        <v>480105.26874912361</v>
      </c>
      <c r="G27" s="52">
        <v>492577.11217371625</v>
      </c>
      <c r="H27" s="68">
        <f t="shared" si="2"/>
        <v>2.5977310053453495E-2</v>
      </c>
      <c r="I27" s="54">
        <f t="shared" si="3"/>
        <v>4.2616093557906298E-2</v>
      </c>
      <c r="K27" s="55"/>
      <c r="L27" s="67">
        <v>0</v>
      </c>
      <c r="M27" t="s">
        <v>27</v>
      </c>
      <c r="R27" s="59"/>
    </row>
    <row r="28" spans="1:21" ht="15" x14ac:dyDescent="0.3">
      <c r="B28" s="45">
        <f t="shared" si="0"/>
        <v>25</v>
      </c>
      <c r="C28" s="46">
        <f t="shared" si="1"/>
        <v>24</v>
      </c>
      <c r="D28" s="46" t="s">
        <v>69</v>
      </c>
      <c r="E28" s="48">
        <v>471996.09793640225</v>
      </c>
      <c r="F28" s="48">
        <v>490472.08664713864</v>
      </c>
      <c r="G28" s="49">
        <v>486675.74265689933</v>
      </c>
      <c r="H28" s="47">
        <f t="shared" si="2"/>
        <v>-7.7401835774000283E-3</v>
      </c>
      <c r="I28" s="47">
        <f t="shared" si="3"/>
        <v>3.1101199320666906E-2</v>
      </c>
      <c r="K28" s="56"/>
      <c r="L28" s="67">
        <v>-3796.3439902393147</v>
      </c>
      <c r="M28" t="s">
        <v>32</v>
      </c>
      <c r="R28" s="59"/>
    </row>
    <row r="29" spans="1:21" ht="15" x14ac:dyDescent="0.3">
      <c r="B29" s="50">
        <f t="shared" si="0"/>
        <v>27</v>
      </c>
      <c r="C29" s="50">
        <f t="shared" si="1"/>
        <v>25</v>
      </c>
      <c r="D29" s="51" t="s">
        <v>73</v>
      </c>
      <c r="E29" s="52">
        <v>453441.68719769083</v>
      </c>
      <c r="F29" s="52">
        <v>461276.31784925034</v>
      </c>
      <c r="G29" s="53">
        <v>476074.01026019617</v>
      </c>
      <c r="H29" s="54">
        <f t="shared" si="2"/>
        <v>3.2079887560544362E-2</v>
      </c>
      <c r="I29" s="54">
        <f t="shared" si="3"/>
        <v>4.9912312214554166E-2</v>
      </c>
      <c r="K29" s="55"/>
      <c r="L29" s="67">
        <v>0</v>
      </c>
      <c r="M29" t="s">
        <v>18</v>
      </c>
      <c r="R29" s="59"/>
    </row>
    <row r="30" spans="1:21" ht="15" x14ac:dyDescent="0.3">
      <c r="B30" s="45">
        <f t="shared" si="0"/>
        <v>22</v>
      </c>
      <c r="C30" s="46">
        <f t="shared" si="1"/>
        <v>26</v>
      </c>
      <c r="D30" s="46" t="s">
        <v>71</v>
      </c>
      <c r="E30" s="48">
        <v>485482.23102346138</v>
      </c>
      <c r="F30" s="48">
        <v>459564.89429429569</v>
      </c>
      <c r="G30" s="49">
        <v>471459.79189680982</v>
      </c>
      <c r="H30" s="47">
        <f t="shared" si="2"/>
        <v>2.5882955269635799E-2</v>
      </c>
      <c r="I30" s="47">
        <f t="shared" si="3"/>
        <v>-2.8883526997662501E-2</v>
      </c>
      <c r="K30" s="55"/>
      <c r="L30" s="67">
        <v>-43376.247736824735</v>
      </c>
      <c r="M30" t="s">
        <v>12</v>
      </c>
      <c r="R30" s="59"/>
    </row>
    <row r="31" spans="1:21" ht="15" x14ac:dyDescent="0.3">
      <c r="B31" s="45">
        <f t="shared" si="0"/>
        <v>23</v>
      </c>
      <c r="C31" s="46">
        <f t="shared" si="1"/>
        <v>27</v>
      </c>
      <c r="D31" s="46" t="s">
        <v>68</v>
      </c>
      <c r="E31" s="48">
        <v>473745.1287250623</v>
      </c>
      <c r="F31" s="48">
        <v>467310.79694525601</v>
      </c>
      <c r="G31" s="49">
        <v>463901.13772877539</v>
      </c>
      <c r="H31" s="47">
        <f t="shared" si="2"/>
        <v>-7.2963416184027574E-3</v>
      </c>
      <c r="I31" s="47">
        <f t="shared" si="3"/>
        <v>-2.0779086473731057E-2</v>
      </c>
      <c r="K31" s="55"/>
      <c r="L31" s="67">
        <v>-20890.061576210894</v>
      </c>
      <c r="M31" t="s">
        <v>11</v>
      </c>
      <c r="R31" s="59"/>
    </row>
    <row r="32" spans="1:21" ht="15" x14ac:dyDescent="0.3">
      <c r="A32" s="36"/>
      <c r="B32" s="50">
        <f t="shared" si="0"/>
        <v>29</v>
      </c>
      <c r="C32" s="50">
        <f t="shared" si="1"/>
        <v>28</v>
      </c>
      <c r="D32" s="51" t="s">
        <v>74</v>
      </c>
      <c r="E32" s="52">
        <v>407039.61531047925</v>
      </c>
      <c r="F32" s="52">
        <v>448896.99123229395</v>
      </c>
      <c r="G32" s="53">
        <v>453810.00714248541</v>
      </c>
      <c r="H32" s="54">
        <f t="shared" si="2"/>
        <v>1.0944639875407614E-2</v>
      </c>
      <c r="I32" s="54">
        <f t="shared" si="3"/>
        <v>0.11490378349618613</v>
      </c>
      <c r="K32" s="55"/>
      <c r="L32" s="67">
        <v>0</v>
      </c>
      <c r="M32" t="s">
        <v>30</v>
      </c>
      <c r="R32" s="59"/>
    </row>
    <row r="33" spans="1:18" ht="15" x14ac:dyDescent="0.3">
      <c r="B33" s="50">
        <f t="shared" si="0"/>
        <v>30</v>
      </c>
      <c r="C33" s="50">
        <f t="shared" si="1"/>
        <v>29</v>
      </c>
      <c r="D33" s="51" t="s">
        <v>75</v>
      </c>
      <c r="E33" s="52">
        <v>401552.09593109763</v>
      </c>
      <c r="F33" s="52">
        <v>422108.05036043952</v>
      </c>
      <c r="G33" s="53">
        <v>425586.06226676813</v>
      </c>
      <c r="H33" s="54">
        <f t="shared" si="2"/>
        <v>8.2396246727791667E-3</v>
      </c>
      <c r="I33" s="54">
        <f t="shared" si="3"/>
        <v>5.9852673113165666E-2</v>
      </c>
      <c r="K33" s="56"/>
      <c r="L33" s="67">
        <v>0</v>
      </c>
      <c r="M33" t="s">
        <v>9</v>
      </c>
      <c r="R33" s="59"/>
    </row>
    <row r="34" spans="1:18" ht="15" x14ac:dyDescent="0.3">
      <c r="B34" s="50">
        <f t="shared" si="0"/>
        <v>31</v>
      </c>
      <c r="C34" s="50">
        <f t="shared" si="1"/>
        <v>30</v>
      </c>
      <c r="D34" s="51" t="s">
        <v>76</v>
      </c>
      <c r="E34" s="52">
        <v>397205.37600376853</v>
      </c>
      <c r="F34" s="52">
        <v>398481.47602732712</v>
      </c>
      <c r="G34" s="53">
        <v>407655.53146488708</v>
      </c>
      <c r="H34" s="54">
        <f t="shared" si="2"/>
        <v>2.3022539288453103E-2</v>
      </c>
      <c r="I34" s="54">
        <f t="shared" si="3"/>
        <v>2.6309199453079524E-2</v>
      </c>
      <c r="K34" s="55"/>
      <c r="L34" s="67">
        <v>0</v>
      </c>
      <c r="M34" t="s">
        <v>17</v>
      </c>
      <c r="R34" s="59"/>
    </row>
    <row r="35" spans="1:18" ht="15" x14ac:dyDescent="0.3">
      <c r="A35" s="36"/>
      <c r="B35" s="45">
        <f t="shared" si="0"/>
        <v>28</v>
      </c>
      <c r="C35" s="46">
        <f t="shared" si="1"/>
        <v>31</v>
      </c>
      <c r="D35" s="46" t="s">
        <v>77</v>
      </c>
      <c r="E35" s="48">
        <v>426065.00628746575</v>
      </c>
      <c r="F35" s="48">
        <v>393808.5355665579</v>
      </c>
      <c r="G35" s="49">
        <v>401502.0695595853</v>
      </c>
      <c r="H35" s="47">
        <f t="shared" si="2"/>
        <v>1.9536229660332305E-2</v>
      </c>
      <c r="I35" s="47">
        <f t="shared" si="3"/>
        <v>-5.7650678571118941E-2</v>
      </c>
      <c r="K35" s="55"/>
      <c r="L35" s="67">
        <v>-45532.427152120683</v>
      </c>
      <c r="M35" t="s">
        <v>26</v>
      </c>
      <c r="R35" s="59"/>
    </row>
    <row r="36" spans="1:18" ht="15" x14ac:dyDescent="0.3">
      <c r="B36" s="50">
        <f t="shared" si="0"/>
        <v>32</v>
      </c>
      <c r="C36" s="50">
        <f t="shared" si="1"/>
        <v>32</v>
      </c>
      <c r="D36" s="51" t="s">
        <v>78</v>
      </c>
      <c r="E36" s="52">
        <v>371317.49290828576</v>
      </c>
      <c r="F36" s="52">
        <v>385785.46593987738</v>
      </c>
      <c r="G36" s="53">
        <v>390945.66067384166</v>
      </c>
      <c r="H36" s="54">
        <f t="shared" si="2"/>
        <v>1.3375814253117735E-2</v>
      </c>
      <c r="I36" s="54">
        <f t="shared" si="3"/>
        <v>5.2860875505275517E-2</v>
      </c>
      <c r="K36" s="56"/>
      <c r="L36" s="66">
        <v>0</v>
      </c>
      <c r="M36" t="s">
        <v>3</v>
      </c>
      <c r="R36" s="59"/>
    </row>
    <row r="37" spans="1:18" ht="15" x14ac:dyDescent="0.3">
      <c r="B37" s="45">
        <f t="shared" si="0"/>
        <v>33</v>
      </c>
      <c r="C37" s="46">
        <f t="shared" si="1"/>
        <v>33</v>
      </c>
      <c r="D37" s="46" t="s">
        <v>85</v>
      </c>
      <c r="E37" s="48">
        <v>304659.33441124094</v>
      </c>
      <c r="F37" s="48">
        <v>310087.88521596143</v>
      </c>
      <c r="G37" s="49">
        <v>309134.42318011139</v>
      </c>
      <c r="H37" s="47">
        <f t="shared" si="2"/>
        <v>-3.0748122751909079E-3</v>
      </c>
      <c r="I37" s="47">
        <f t="shared" si="3"/>
        <v>1.4688828679806143E-2</v>
      </c>
      <c r="K37" s="55"/>
      <c r="L37" s="66">
        <v>-13677.112886178831</v>
      </c>
      <c r="M37" t="s">
        <v>1</v>
      </c>
      <c r="R37" s="59"/>
    </row>
    <row r="38" spans="1:18" ht="15" x14ac:dyDescent="0.3">
      <c r="A38" s="36"/>
      <c r="B38" s="60"/>
      <c r="C38" s="61"/>
      <c r="D38" s="62" t="s">
        <v>52</v>
      </c>
      <c r="E38" s="63">
        <v>617687.83465460071</v>
      </c>
      <c r="F38" s="63">
        <v>631597.14413276396</v>
      </c>
      <c r="G38" s="58">
        <v>638110.27643661445</v>
      </c>
      <c r="H38" s="64">
        <f t="shared" ref="H38" si="4">+G38/F38-1</f>
        <v>1.0312162371781453E-2</v>
      </c>
      <c r="I38" s="65">
        <f t="shared" ref="I38" si="5">+G38/E38-1</f>
        <v>3.3062723007056816E-2</v>
      </c>
      <c r="K38" s="57"/>
      <c r="L38" s="66">
        <v>0</v>
      </c>
      <c r="R38" s="59"/>
    </row>
    <row r="39" spans="1:18" x14ac:dyDescent="0.2">
      <c r="B39" s="1"/>
      <c r="C39" s="1"/>
      <c r="D39" s="1"/>
      <c r="E39" s="1"/>
      <c r="F39" s="1"/>
      <c r="G39" s="1"/>
      <c r="H39" s="1"/>
      <c r="I39" s="1"/>
    </row>
    <row r="40" spans="1:18" x14ac:dyDescent="0.2">
      <c r="B40" s="1"/>
      <c r="C40" s="1"/>
      <c r="D40" s="1"/>
      <c r="E40" s="1"/>
      <c r="F40" s="1"/>
      <c r="G40" s="1"/>
      <c r="H40" s="1"/>
      <c r="I40" s="4"/>
    </row>
    <row r="41" spans="1:18" x14ac:dyDescent="0.2">
      <c r="B41" s="1"/>
      <c r="C41" s="34"/>
      <c r="D41" s="34"/>
      <c r="E41" s="34"/>
      <c r="F41" s="11" t="s">
        <v>43</v>
      </c>
      <c r="G41" s="11"/>
      <c r="H41" s="1"/>
      <c r="I41" s="37">
        <v>15</v>
      </c>
      <c r="K41" s="1" t="s">
        <v>86</v>
      </c>
      <c r="L41">
        <f>COUNTIF(L5:L38,"=0")</f>
        <v>15</v>
      </c>
    </row>
    <row r="42" spans="1:18" x14ac:dyDescent="0.2">
      <c r="B42" s="8"/>
      <c r="C42" s="7"/>
      <c r="D42" s="7"/>
      <c r="E42" s="32"/>
      <c r="F42" s="32" t="s">
        <v>37</v>
      </c>
      <c r="G42" s="19"/>
      <c r="H42" s="33">
        <f>MAX(H5:H37)</f>
        <v>9.0856206873142442E-2</v>
      </c>
      <c r="I42" s="33">
        <f>MAX(I5:I37)</f>
        <v>0.26427485054057587</v>
      </c>
    </row>
    <row r="43" spans="1:18" x14ac:dyDescent="0.2">
      <c r="B43" s="8"/>
      <c r="C43" s="7"/>
      <c r="D43" s="7"/>
      <c r="E43" s="32"/>
      <c r="F43" s="32" t="s">
        <v>38</v>
      </c>
      <c r="G43" s="19"/>
      <c r="H43" s="33">
        <f>MIN(H5:H37)</f>
        <v>-7.3963240467173952E-2</v>
      </c>
      <c r="I43" s="33">
        <f>MIN(I5:I37)</f>
        <v>-0.36481534395272741</v>
      </c>
    </row>
    <row r="44" spans="1:18" x14ac:dyDescent="0.2">
      <c r="F44" s="1"/>
      <c r="G44" s="1"/>
      <c r="H44" s="1"/>
      <c r="I44" s="1"/>
    </row>
    <row r="45" spans="1:18" x14ac:dyDescent="0.2">
      <c r="F45" s="5" t="s">
        <v>48</v>
      </c>
      <c r="G45" s="1"/>
      <c r="H45" s="1">
        <f>COUNTIF(H5:H37,"&gt;0.0")</f>
        <v>21</v>
      </c>
      <c r="I45" s="1">
        <f>COUNTIF(I5:I37,"&gt;0.0")</f>
        <v>24</v>
      </c>
    </row>
    <row r="46" spans="1:18" x14ac:dyDescent="0.2">
      <c r="F46" s="5" t="s">
        <v>39</v>
      </c>
      <c r="G46" s="5"/>
      <c r="H46" s="1">
        <f>COUNTIF(H5:H37,"&lt;0")</f>
        <v>12</v>
      </c>
      <c r="I46" s="1">
        <f>COUNTIF(I5:I37,"&lt;0")</f>
        <v>9</v>
      </c>
    </row>
  </sheetData>
  <sortState xmlns:xlrd2="http://schemas.microsoft.com/office/spreadsheetml/2017/richdata2" ref="D5:M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2021-01-08T09:56:55Z</dcterms:modified>
</cp:coreProperties>
</file>